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gle-my.sharepoint.com/personal/pschurke_eagle_org/Documents/Documents/tom's run/"/>
    </mc:Choice>
  </mc:AlternateContent>
  <xr:revisionPtr revIDLastSave="0" documentId="8_{A5A707C2-AF62-4645-ABB6-F9CC7C774F13}" xr6:coauthVersionLast="47" xr6:coauthVersionMax="47" xr10:uidLastSave="{00000000-0000-0000-0000-000000000000}"/>
  <bookViews>
    <workbookView xWindow="-120" yWindow="-120" windowWidth="29040" windowHeight="15720" tabRatio="702" xr2:uid="{00000000-000D-0000-FFFF-FFFF00000000}"/>
  </bookViews>
  <sheets>
    <sheet name="Planner Team 1" sheetId="4" r:id="rId1"/>
    <sheet name="Sheet1" sheetId="5" r:id="rId2"/>
  </sheets>
  <definedNames>
    <definedName name="_xlnm._FilterDatabase" localSheetId="0" hidden="1">'Planner Team 1'!$E$2:$Q$35</definedName>
    <definedName name="_xlnm.Print_Area" localSheetId="0">'Planner Team 1'!$B$2:$P$54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2" i="5"/>
  <c r="F11" i="5"/>
  <c r="F10" i="5"/>
  <c r="F9" i="5"/>
  <c r="F8" i="5"/>
  <c r="F7" i="5"/>
  <c r="F6" i="5"/>
  <c r="F5" i="5"/>
  <c r="F4" i="5"/>
  <c r="F3" i="5"/>
  <c r="F2" i="5"/>
  <c r="G3" i="4"/>
  <c r="G4" i="4"/>
  <c r="G5" i="4"/>
  <c r="G6" i="4"/>
  <c r="G7" i="4"/>
  <c r="G8" i="4"/>
  <c r="G9" i="4"/>
  <c r="G10" i="4"/>
  <c r="G11" i="4"/>
  <c r="G12" i="4"/>
  <c r="G13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H35" i="4"/>
  <c r="N34" i="4"/>
  <c r="M34" i="4" s="1"/>
  <c r="O33" i="4" s="1"/>
  <c r="N4" i="4"/>
  <c r="N5" i="4"/>
  <c r="N6" i="4"/>
  <c r="N7" i="4"/>
  <c r="N15" i="4"/>
  <c r="N22" i="4"/>
  <c r="N10" i="4"/>
  <c r="N31" i="4"/>
  <c r="N23" i="4"/>
  <c r="N8" i="4"/>
  <c r="N9" i="4"/>
  <c r="N11" i="4"/>
  <c r="N12" i="4"/>
  <c r="N13" i="4"/>
  <c r="N14" i="4"/>
  <c r="N16" i="4"/>
  <c r="N17" i="4"/>
  <c r="N18" i="4"/>
  <c r="N19" i="4"/>
  <c r="N20" i="4"/>
  <c r="N21" i="4"/>
  <c r="N24" i="4"/>
  <c r="N25" i="4"/>
  <c r="N26" i="4"/>
  <c r="N27" i="4"/>
  <c r="N28" i="4"/>
  <c r="N29" i="4"/>
  <c r="N30" i="4"/>
  <c r="N32" i="4"/>
  <c r="N33" i="4"/>
  <c r="N3" i="4"/>
  <c r="M33" i="4" l="1"/>
  <c r="O32" i="4" s="1"/>
  <c r="M32" i="4" s="1"/>
  <c r="O31" i="4" s="1"/>
  <c r="M31" i="4" s="1"/>
  <c r="O30" i="4" s="1"/>
  <c r="N35" i="4"/>
  <c r="L35" i="4" s="1"/>
  <c r="M30" i="4" l="1"/>
  <c r="O29" i="4" s="1"/>
  <c r="M29" i="4" s="1"/>
  <c r="O28" i="4" s="1"/>
  <c r="M28" i="4" s="1"/>
  <c r="O27" i="4" s="1"/>
  <c r="M27" i="4" s="1"/>
  <c r="O26" i="4" s="1"/>
  <c r="M26" i="4" s="1"/>
  <c r="O25" i="4" s="1"/>
  <c r="M25" i="4" s="1"/>
  <c r="O24" i="4" s="1"/>
  <c r="M24" i="4" s="1"/>
  <c r="O23" i="4" s="1"/>
  <c r="M23" i="4" s="1"/>
  <c r="O22" i="4" s="1"/>
  <c r="M22" i="4" s="1"/>
  <c r="O21" i="4" s="1"/>
  <c r="M21" i="4" s="1"/>
  <c r="O20" i="4" s="1"/>
  <c r="M20" i="4" s="1"/>
  <c r="O19" i="4" s="1"/>
  <c r="M19" i="4" s="1"/>
  <c r="O18" i="4" s="1"/>
  <c r="M18" i="4" s="1"/>
  <c r="O17" i="4" s="1"/>
  <c r="M17" i="4" s="1"/>
  <c r="O16" i="4" s="1"/>
  <c r="M16" i="4" s="1"/>
  <c r="O15" i="4" s="1"/>
  <c r="M15" i="4" s="1"/>
  <c r="O14" i="4" s="1"/>
  <c r="M14" i="4" s="1"/>
  <c r="O13" i="4" s="1"/>
  <c r="M13" i="4" s="1"/>
  <c r="O12" i="4" s="1"/>
  <c r="M12" i="4" s="1"/>
  <c r="O11" i="4" s="1"/>
  <c r="M11" i="4" s="1"/>
  <c r="O10" i="4" s="1"/>
  <c r="M10" i="4" s="1"/>
  <c r="O9" i="4" s="1"/>
  <c r="M9" i="4" s="1"/>
  <c r="O8" i="4" s="1"/>
  <c r="M8" i="4" s="1"/>
  <c r="O7" i="4" s="1"/>
  <c r="M7" i="4" s="1"/>
  <c r="O6" i="4" s="1"/>
  <c r="M6" i="4" s="1"/>
  <c r="O5" i="4" s="1"/>
  <c r="M5" i="4" s="1"/>
  <c r="O4" i="4" s="1"/>
  <c r="M4" i="4" s="1"/>
  <c r="O3" i="4" s="1"/>
  <c r="M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HHMI</author>
    <author>JSStammer</author>
  </authors>
  <commentList>
    <comment ref="C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http://canal.mcmullans.org/cumberland_visitors_center.htm</t>
        </r>
      </text>
    </comment>
    <comment ref="C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C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C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C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http://bikewashington.org/canal/print.php
http://home.nps.gov/applications/parks/choh/ppdocuments/Compendium%202004.pdf</t>
        </r>
      </text>
    </comment>
    <comment ref="C1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C1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Licking creek at 116.04, parking .7 upstream
http://www.nps.gov/applications/parks/choh/ppdocuments/Compendium%202004.pdf
http://www.mcmullans.org/canal/the_story_of_the_canal.htm</t>
        </r>
      </text>
    </comment>
    <comment ref="C1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1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http://canal.mcmullans.org/feeder_dam_5.htm</t>
        </r>
      </text>
    </comment>
    <comment ref="C14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1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http://canal.mcmullans.org/mcmahon's_mill.htm</t>
        </r>
      </text>
    </comment>
    <comment ref="C16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http://users.adelphia.net/~ccmountain/cando.html
I think people cut in at 84.5.</t>
        </r>
      </text>
    </comment>
    <comment ref="F16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JSStammer:</t>
        </r>
        <r>
          <rPr>
            <sz val="8"/>
            <color indexed="81"/>
            <rFont val="Tahoma"/>
            <family val="2"/>
          </rPr>
          <t xml:space="preserve">
Go past the parking lot, cross the road and go all the way to the damn!!</t>
        </r>
      </text>
    </comment>
    <comment ref="C17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18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19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http://canal.mcmullans.org/lock_38_shepherdstown.htm</t>
        </r>
      </text>
    </comment>
    <comment ref="C20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1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Unsure on this one.</t>
        </r>
      </text>
    </comment>
    <comment ref="C22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4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5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6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7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8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29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C30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http://canal.mcmullans.org/locks_8_through_10.htm</t>
        </r>
      </text>
    </comment>
    <comment ref="C31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http://www.mcmullans.org/canal/the_story_of_the_canal.htm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HHMI</author>
    <author>JSStammer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http://canal.mcmullans.org/cumberland_visitors_center.htm</t>
        </r>
      </text>
    </comment>
    <comment ref="B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B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B7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B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http://bikewashington.org/canal/print.php
http://home.nps.gov/applications/parks/choh/ppdocuments/Compendium%202004.pdf</t>
        </r>
      </text>
    </comment>
    <comment ref="B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http://www.nps.gov/applications/parks/choh/ppdocuments/Compendium%202004.pdf</t>
        </r>
      </text>
    </comment>
    <comment ref="B10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Licking creek at 116.04, parking .7 upstream
http://www.nps.gov/applications/parks/choh/ppdocuments/Compendium%202004.pdf
http://www.mcmullans.org/canal/the_story_of_the_canal.htm</t>
        </r>
      </text>
    </comment>
    <comment ref="B11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1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http://canal.mcmullans.org/feeder_dam_5.htm</t>
        </r>
      </text>
    </comment>
    <comment ref="B13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14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http://canal.mcmullans.org/mcmahon's_mill.htm</t>
        </r>
      </text>
    </comment>
    <comment ref="B1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http://users.adelphia.net/~ccmountain/cando.html
I think people cut in at 84.5.</t>
        </r>
      </text>
    </comment>
    <comment ref="E15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JSStammer:</t>
        </r>
        <r>
          <rPr>
            <sz val="8"/>
            <color indexed="81"/>
            <rFont val="Tahoma"/>
            <family val="2"/>
          </rPr>
          <t xml:space="preserve">
Go past the parking lot, cross the road and go all the way to the damn!!</t>
        </r>
      </text>
    </comment>
    <comment ref="B16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17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18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http://canal.mcmullans.org/lock_38_shepherdstown.htm</t>
        </r>
      </text>
    </comment>
    <comment ref="B19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0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Unsure on this one.</t>
        </r>
      </text>
    </comment>
    <comment ref="B21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3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4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5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6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7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8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http://www.nps.gov/archive/choh/Recreation/Compendium%202002-2003.pdf</t>
        </r>
      </text>
    </comment>
    <comment ref="B29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http://canal.mcmullans.org/locks_8_through_10.htm</t>
        </r>
      </text>
    </comment>
    <comment ref="B30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http://www.mcmullans.org/canal/the_story_of_the_canal.htm</t>
        </r>
      </text>
    </comment>
  </commentList>
</comments>
</file>

<file path=xl/sharedStrings.xml><?xml version="1.0" encoding="utf-8"?>
<sst xmlns="http://schemas.openxmlformats.org/spreadsheetml/2006/main" count="228" uniqueCount="121">
  <si>
    <t>Leg</t>
  </si>
  <si>
    <t>Mile #</t>
  </si>
  <si>
    <t xml:space="preserve">Starting Point GPS </t>
  </si>
  <si>
    <t>Starting Point</t>
  </si>
  <si>
    <t>Parking Size &amp; Ending Point</t>
  </si>
  <si>
    <t>Google Maps</t>
  </si>
  <si>
    <t>Runner's Name</t>
  </si>
  <si>
    <t>Secondary Runner</t>
  </si>
  <si>
    <t>Pace min/ml</t>
  </si>
  <si>
    <t>Start Time</t>
  </si>
  <si>
    <t>Elapsed Minutes</t>
  </si>
  <si>
    <t>End Time</t>
  </si>
  <si>
    <t>Bike Escort Name</t>
  </si>
  <si>
    <t>Secondary Bike Escort Name</t>
  </si>
  <si>
    <t>Vehicles at Begin</t>
  </si>
  <si>
    <t>Vehicles at End</t>
  </si>
  <si>
    <t>Vehicle Direction from End of Leg</t>
  </si>
  <si>
    <t>39.649348, -78.762800</t>
  </si>
  <si>
    <t>Cumberland</t>
  </si>
  <si>
    <t>L - Spring Gap</t>
  </si>
  <si>
    <t>39.564306, -78.719289</t>
  </si>
  <si>
    <t>Spring Gap</t>
  </si>
  <si>
    <t>M - Town Creek Aqueduct</t>
  </si>
  <si>
    <t>39.523862, -78.543122</t>
  </si>
  <si>
    <t>Town Creek Aqueduct</t>
  </si>
  <si>
    <t>M - Pawpaw</t>
  </si>
  <si>
    <t>39.544450, -78.460806</t>
  </si>
  <si>
    <t>Pawpaw</t>
  </si>
  <si>
    <t>S - Bond's Landing</t>
  </si>
  <si>
    <t>39.582848, -78.411246</t>
  </si>
  <si>
    <t>Bond's Landing</t>
  </si>
  <si>
    <t>M - 15 Mile Creek: Little Orleans</t>
  </si>
  <si>
    <t>39.625648, -78.385868</t>
  </si>
  <si>
    <t>15 Mile Creek: Little Orleans</t>
  </si>
  <si>
    <t>M - Deneen Road</t>
  </si>
  <si>
    <t>39.645446, -78.251711</t>
  </si>
  <si>
    <t>Deneen Road</t>
  </si>
  <si>
    <t>M - Little Tonolaway</t>
  </si>
  <si>
    <t>39.698253, -78.181036</t>
  </si>
  <si>
    <t>Little Tonolaway</t>
  </si>
  <si>
    <t>S - Licking Creek</t>
  </si>
  <si>
    <t>39.655987, -78.053946</t>
  </si>
  <si>
    <t>Licking Creek</t>
  </si>
  <si>
    <t>L - Four Locks</t>
  </si>
  <si>
    <t>39.615311, -77.947494</t>
  </si>
  <si>
    <t>Four Locks</t>
  </si>
  <si>
    <t>M - Dam 5</t>
  </si>
  <si>
    <t>39.607079, -77.921117</t>
  </si>
  <si>
    <t>Dam 5</t>
  </si>
  <si>
    <t>L - Williamsport</t>
  </si>
  <si>
    <t>39.600996, -77.826927</t>
  </si>
  <si>
    <t>Williamsport</t>
  </si>
  <si>
    <t>S - Avis Mill</t>
  </si>
  <si>
    <t>39.532266,-77.821690</t>
  </si>
  <si>
    <t>Avis Mill</t>
  </si>
  <si>
    <t>L - Big Slack Water</t>
  </si>
  <si>
    <t>39.501346, -77.845385</t>
  </si>
  <si>
    <t>Big Slack Water</t>
  </si>
  <si>
    <t>S - Taylors Landing (to the dam)</t>
  </si>
  <si>
    <t>39.499645, -77.767866</t>
  </si>
  <si>
    <t>Taylors Landing</t>
  </si>
  <si>
    <t>M - Snyders Landing</t>
  </si>
  <si>
    <t>39.465270, -77.777313</t>
  </si>
  <si>
    <t>Snyder's Landing</t>
  </si>
  <si>
    <t>M - Lock 38</t>
  </si>
  <si>
    <t>39.436456, -77.799527</t>
  </si>
  <si>
    <t>Lock 38</t>
  </si>
  <si>
    <t>L - Dargan Bend</t>
  </si>
  <si>
    <t>39.364182, -77.740073</t>
  </si>
  <si>
    <t>Dargan Bend</t>
  </si>
  <si>
    <t>M - Lock 31</t>
  </si>
  <si>
    <t>39.329916, -77.681966</t>
  </si>
  <si>
    <t>Lock 31</t>
  </si>
  <si>
    <t>L - Lock 30-Brunswick</t>
  </si>
  <si>
    <t>39.311220, -77.630749</t>
  </si>
  <si>
    <t>Lock 30-Brunswick</t>
  </si>
  <si>
    <t>M - Point of Rocks</t>
  </si>
  <si>
    <t>39.273218, -77.540045</t>
  </si>
  <si>
    <t>Point of Rocks</t>
  </si>
  <si>
    <t>M - Mouth of Monocacy</t>
  </si>
  <si>
    <t>39.222563, -77.449987</t>
  </si>
  <si>
    <t>Mouth of Monocacy</t>
  </si>
  <si>
    <t>L - Whites Ferry</t>
  </si>
  <si>
    <t>39.154861, -77.518206</t>
  </si>
  <si>
    <t>Whites Ferry</t>
  </si>
  <si>
    <t>S - Edwards Ferry</t>
  </si>
  <si>
    <t>39.103463, -77.472933</t>
  </si>
  <si>
    <t>Edwards Ferry</t>
  </si>
  <si>
    <t>Sycamore Landing Road</t>
  </si>
  <si>
    <t>39.074731, -77.420193</t>
  </si>
  <si>
    <t>L - Riley's Lock Road</t>
  </si>
  <si>
    <t>39.069167, -77.340877</t>
  </si>
  <si>
    <t>Riley's Lock Road</t>
  </si>
  <si>
    <t>S - Swains Lock</t>
  </si>
  <si>
    <t>39.031634, -77.243531</t>
  </si>
  <si>
    <t>Swains Lock</t>
  </si>
  <si>
    <t>M - Lock 10</t>
  </si>
  <si>
    <t>38.972631, -77.169278</t>
  </si>
  <si>
    <t>Lock 10</t>
  </si>
  <si>
    <t>M - Fletcher's Boathouse</t>
  </si>
  <si>
    <t>38.919267,-77.101873</t>
  </si>
  <si>
    <t>Fletcher's Boathouse</t>
  </si>
  <si>
    <t>L - West Potomac Park</t>
  </si>
  <si>
    <t>38.885271,-77.047055</t>
  </si>
  <si>
    <t>West Potomac Park</t>
  </si>
  <si>
    <t>L - Daingerfield Island</t>
  </si>
  <si>
    <t>38.829001,-77.040532</t>
  </si>
  <si>
    <t>Daingerfield Island</t>
  </si>
  <si>
    <t>L - Belle Haven Marina</t>
  </si>
  <si>
    <t>38.776636,-77.048664</t>
  </si>
  <si>
    <t>Belle Haven Marina</t>
  </si>
  <si>
    <t>L - Fort Hunt Park</t>
  </si>
  <si>
    <t>END</t>
  </si>
  <si>
    <t>38.714221,-77.055007</t>
  </si>
  <si>
    <t>Fort Hunt Park</t>
  </si>
  <si>
    <t>Total (miles)</t>
  </si>
  <si>
    <t>Avg pace:</t>
  </si>
  <si>
    <t>Total (min)</t>
  </si>
  <si>
    <t>S - Dam 4</t>
  </si>
  <si>
    <t>Dam 4</t>
  </si>
  <si>
    <t>39.48875, -77.84378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</si>
</sst>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color indexed="8"/>
      <name val="MS Sans Serif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6" fillId="2" borderId="2" xfId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2" fontId="6" fillId="2" borderId="1" xfId="1" applyNumberFormat="1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5" fillId="0" borderId="3" xfId="0" applyNumberFormat="1" applyFont="1" applyBorder="1"/>
    <xf numFmtId="18" fontId="5" fillId="0" borderId="3" xfId="0" applyNumberFormat="1" applyFont="1" applyBorder="1"/>
    <xf numFmtId="18" fontId="4" fillId="0" borderId="0" xfId="0" applyNumberFormat="1" applyFont="1"/>
    <xf numFmtId="0" fontId="9" fillId="0" borderId="0" xfId="0" applyFont="1"/>
    <xf numFmtId="1" fontId="12" fillId="2" borderId="1" xfId="1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2" fontId="5" fillId="0" borderId="5" xfId="0" applyNumberFormat="1" applyFont="1" applyBorder="1"/>
    <xf numFmtId="0" fontId="7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2" fillId="0" borderId="0" xfId="0" applyFont="1"/>
    <xf numFmtId="0" fontId="13" fillId="0" borderId="2" xfId="1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164" fontId="13" fillId="0" borderId="7" xfId="1" applyNumberFormat="1" applyFont="1" applyBorder="1" applyAlignment="1">
      <alignment horizontal="left" wrapText="1"/>
    </xf>
    <xf numFmtId="2" fontId="13" fillId="6" borderId="1" xfId="1" applyNumberFormat="1" applyFont="1" applyFill="1" applyBorder="1" applyAlignment="1">
      <alignment horizontal="left" wrapText="1"/>
    </xf>
    <xf numFmtId="2" fontId="13" fillId="3" borderId="1" xfId="1" applyNumberFormat="1" applyFont="1" applyFill="1" applyBorder="1" applyAlignment="1">
      <alignment horizontal="right" wrapText="1"/>
    </xf>
    <xf numFmtId="18" fontId="4" fillId="0" borderId="1" xfId="0" applyNumberFormat="1" applyFont="1" applyBorder="1"/>
    <xf numFmtId="0" fontId="7" fillId="4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2" fontId="9" fillId="2" borderId="2" xfId="0" applyNumberFormat="1" applyFont="1" applyFill="1" applyBorder="1" applyAlignment="1">
      <alignment horizontal="left" wrapText="1"/>
    </xf>
    <xf numFmtId="2" fontId="9" fillId="7" borderId="2" xfId="0" applyNumberFormat="1" applyFont="1" applyFill="1" applyBorder="1" applyAlignment="1">
      <alignment horizontal="left"/>
    </xf>
    <xf numFmtId="2" fontId="9" fillId="0" borderId="0" xfId="0" applyNumberFormat="1" applyFont="1" applyAlignment="1">
      <alignment horizontal="left"/>
    </xf>
    <xf numFmtId="0" fontId="4" fillId="8" borderId="0" xfId="0" applyFont="1" applyFill="1"/>
    <xf numFmtId="164" fontId="13" fillId="6" borderId="1" xfId="1" applyNumberFormat="1" applyFont="1" applyFill="1" applyBorder="1" applyAlignment="1">
      <alignment horizontal="center" wrapText="1"/>
    </xf>
    <xf numFmtId="164" fontId="13" fillId="3" borderId="8" xfId="1" applyNumberFormat="1" applyFont="1" applyFill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4" borderId="1" xfId="0" applyFont="1" applyFill="1" applyBorder="1" applyAlignment="1" applyProtection="1">
      <alignment horizontal="left" wrapText="1"/>
      <protection locked="0"/>
    </xf>
    <xf numFmtId="18" fontId="9" fillId="0" borderId="1" xfId="0" applyNumberFormat="1" applyFont="1" applyBorder="1" applyAlignment="1">
      <alignment horizontal="center"/>
    </xf>
    <xf numFmtId="2" fontId="9" fillId="9" borderId="0" xfId="0" applyNumberFormat="1" applyFont="1" applyFill="1" applyAlignment="1">
      <alignment horizontal="left"/>
    </xf>
    <xf numFmtId="0" fontId="4" fillId="9" borderId="0" xfId="0" applyFont="1" applyFill="1"/>
    <xf numFmtId="0" fontId="15" fillId="9" borderId="0" xfId="0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8" borderId="0" xfId="0" applyFont="1" applyFill="1" applyAlignment="1">
      <alignment vertical="top"/>
    </xf>
    <xf numFmtId="0" fontId="4" fillId="0" borderId="1" xfId="0" applyFont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2" fontId="6" fillId="2" borderId="1" xfId="1" applyNumberFormat="1" applyFont="1" applyFill="1" applyBorder="1" applyAlignment="1">
      <alignment horizontal="center" vertical="top" wrapText="1"/>
    </xf>
    <xf numFmtId="164" fontId="6" fillId="2" borderId="1" xfId="1" applyNumberFormat="1" applyFont="1" applyFill="1" applyBorder="1" applyAlignment="1">
      <alignment horizontal="center" vertical="top" wrapText="1"/>
    </xf>
    <xf numFmtId="1" fontId="12" fillId="2" borderId="1" xfId="1" applyNumberFormat="1" applyFont="1" applyFill="1" applyBorder="1" applyAlignment="1">
      <alignment horizontal="center" vertical="top" wrapText="1"/>
    </xf>
    <xf numFmtId="18" fontId="6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3" fillId="0" borderId="2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/>
    </xf>
    <xf numFmtId="2" fontId="4" fillId="10" borderId="2" xfId="0" applyNumberFormat="1" applyFont="1" applyFill="1" applyBorder="1" applyAlignment="1">
      <alignment horizontal="center"/>
    </xf>
    <xf numFmtId="164" fontId="13" fillId="11" borderId="1" xfId="1" applyNumberFormat="1" applyFont="1" applyFill="1" applyBorder="1" applyAlignment="1">
      <alignment horizontal="center" wrapText="1"/>
    </xf>
    <xf numFmtId="2" fontId="8" fillId="0" borderId="1" xfId="0" applyNumberFormat="1" applyFont="1" applyBorder="1" applyProtection="1">
      <protection locked="0"/>
    </xf>
    <xf numFmtId="18" fontId="4" fillId="13" borderId="1" xfId="0" applyNumberFormat="1" applyFont="1" applyFill="1" applyBorder="1"/>
    <xf numFmtId="1" fontId="4" fillId="13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2" fontId="9" fillId="12" borderId="2" xfId="0" applyNumberFormat="1" applyFont="1" applyFill="1" applyBorder="1" applyAlignment="1">
      <alignment horizontal="left"/>
    </xf>
    <xf numFmtId="2" fontId="13" fillId="0" borderId="1" xfId="1" applyNumberFormat="1" applyFont="1" applyBorder="1" applyAlignment="1">
      <alignment horizontal="left" wrapText="1"/>
    </xf>
    <xf numFmtId="0" fontId="13" fillId="14" borderId="2" xfId="1" applyFont="1" applyFill="1" applyBorder="1" applyAlignment="1">
      <alignment horizontal="left" vertical="center" wrapText="1"/>
    </xf>
    <xf numFmtId="0" fontId="13" fillId="14" borderId="1" xfId="1" applyFont="1" applyFill="1" applyBorder="1" applyAlignment="1">
      <alignment horizontal="left" vertical="center" wrapText="1"/>
    </xf>
    <xf numFmtId="164" fontId="13" fillId="9" borderId="1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1" fillId="0" borderId="9" xfId="0" applyFont="1" applyBorder="1" applyAlignment="1">
      <alignment horizontal="right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5" fillId="0" borderId="10" xfId="0" applyFont="1" applyBorder="1"/>
    <xf numFmtId="2" fontId="2" fillId="0" borderId="0" xfId="0" applyNumberFormat="1" applyFont="1" applyAlignment="1">
      <alignment horizontal="left"/>
    </xf>
    <xf numFmtId="49" fontId="2" fillId="0" borderId="0" xfId="0" applyNumberFormat="1" applyFont="1"/>
    <xf numFmtId="0" fontId="7" fillId="0" borderId="1" xfId="0" applyFont="1" applyBorder="1" applyAlignment="1" applyProtection="1">
      <alignment horizontal="left"/>
      <protection locked="0"/>
    </xf>
    <xf numFmtId="164" fontId="13" fillId="0" borderId="0" xfId="1" applyNumberFormat="1" applyFont="1" applyAlignment="1">
      <alignment horizontal="center" wrapText="1"/>
    </xf>
    <xf numFmtId="164" fontId="4" fillId="0" borderId="0" xfId="0" applyNumberFormat="1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120" zoomScaleNormal="120" zoomScaleSheetLayoutView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17" sqref="D17"/>
    </sheetView>
  </sheetViews>
  <sheetFormatPr defaultColWidth="10.42578125" defaultRowHeight="12.75" customHeight="1" x14ac:dyDescent="0.2"/>
  <cols>
    <col min="1" max="1" width="5.7109375" style="2" customWidth="1"/>
    <col min="2" max="2" width="4.42578125" style="2" customWidth="1"/>
    <col min="3" max="3" width="6.42578125" style="3" hidden="1" customWidth="1"/>
    <col min="4" max="4" width="19.140625" style="36" bestFit="1" customWidth="1"/>
    <col min="5" max="5" width="20.28515625" style="2" bestFit="1" customWidth="1"/>
    <col min="6" max="6" width="24" style="2" customWidth="1"/>
    <col min="7" max="7" width="10.42578125" style="3" hidden="1" customWidth="1"/>
    <col min="8" max="8" width="7.85546875" style="41" customWidth="1"/>
    <col min="9" max="9" width="7.85546875" style="41" hidden="1" customWidth="1"/>
    <col min="10" max="10" width="11" style="2" customWidth="1"/>
    <col min="11" max="11" width="10" style="2" customWidth="1"/>
    <col min="12" max="12" width="7.140625" style="2" customWidth="1"/>
    <col min="13" max="13" width="9" style="2" customWidth="1"/>
    <col min="14" max="14" width="6.42578125" style="10" customWidth="1"/>
    <col min="15" max="15" width="8.85546875" style="2" customWidth="1"/>
    <col min="16" max="16" width="16.42578125" style="2" customWidth="1"/>
    <col min="17" max="17" width="10.42578125" style="2" hidden="1" customWidth="1"/>
    <col min="18" max="18" width="31.28515625" style="33" hidden="1" customWidth="1"/>
    <col min="19" max="19" width="32.140625" style="33" hidden="1" customWidth="1"/>
    <col min="20" max="20" width="23" style="33" hidden="1" customWidth="1"/>
    <col min="21" max="21" width="8.7109375" style="10" hidden="1" customWidth="1"/>
    <col min="22" max="22" width="11.7109375" style="2" hidden="1" customWidth="1"/>
    <col min="23" max="23" width="26.85546875" style="2" hidden="1" customWidth="1"/>
    <col min="24" max="24" width="3.5703125" style="2" hidden="1" customWidth="1"/>
    <col min="25" max="25" width="2.42578125" style="2" hidden="1" customWidth="1"/>
    <col min="26" max="26" width="10.28515625" style="2" bestFit="1" customWidth="1"/>
    <col min="27" max="27" width="3.42578125" style="2" bestFit="1" customWidth="1"/>
    <col min="28" max="28" width="4" style="2" bestFit="1" customWidth="1"/>
    <col min="29" max="29" width="3.85546875" style="2" bestFit="1" customWidth="1"/>
    <col min="30" max="30" width="3.5703125" style="2" bestFit="1" customWidth="1"/>
    <col min="31" max="31" width="4.42578125" style="2" bestFit="1" customWidth="1"/>
    <col min="32" max="32" width="6.28515625" style="2" bestFit="1" customWidth="1"/>
    <col min="33" max="33" width="9.85546875" style="10" bestFit="1" customWidth="1"/>
    <col min="34" max="16384" width="10.42578125" style="2"/>
  </cols>
  <sheetData>
    <row r="1" spans="1:38" ht="12.75" hidden="1" customHeight="1" x14ac:dyDescent="0.2"/>
    <row r="2" spans="1:38" s="59" customFormat="1" ht="24.75" customHeight="1" x14ac:dyDescent="0.2">
      <c r="A2" s="48"/>
      <c r="B2" s="49" t="s">
        <v>0</v>
      </c>
      <c r="C2" s="50" t="s">
        <v>1</v>
      </c>
      <c r="D2" s="51" t="s">
        <v>2</v>
      </c>
      <c r="E2" s="52" t="s">
        <v>3</v>
      </c>
      <c r="F2" s="53" t="s">
        <v>4</v>
      </c>
      <c r="G2" s="54" t="s">
        <v>1</v>
      </c>
      <c r="H2" s="55" t="s">
        <v>5</v>
      </c>
      <c r="I2" s="55" t="s">
        <v>5</v>
      </c>
      <c r="J2" s="56" t="s">
        <v>6</v>
      </c>
      <c r="K2" s="56" t="s">
        <v>7</v>
      </c>
      <c r="L2" s="56" t="s">
        <v>8</v>
      </c>
      <c r="M2" s="56" t="s">
        <v>9</v>
      </c>
      <c r="N2" s="56" t="s">
        <v>10</v>
      </c>
      <c r="O2" s="57" t="s">
        <v>11</v>
      </c>
      <c r="P2" s="58" t="s">
        <v>12</v>
      </c>
      <c r="Q2" s="58" t="s">
        <v>13</v>
      </c>
      <c r="R2" s="58"/>
      <c r="S2" s="58"/>
      <c r="T2" s="58"/>
      <c r="U2" s="58" t="s">
        <v>14</v>
      </c>
      <c r="V2" s="58" t="s">
        <v>15</v>
      </c>
      <c r="W2" s="58" t="s">
        <v>16</v>
      </c>
      <c r="AG2" s="60"/>
    </row>
    <row r="3" spans="1:38" ht="13.5" customHeight="1" x14ac:dyDescent="0.2">
      <c r="A3" s="37"/>
      <c r="B3" s="21">
        <v>1</v>
      </c>
      <c r="C3" s="9">
        <v>184.5</v>
      </c>
      <c r="D3" s="35" t="s">
        <v>17</v>
      </c>
      <c r="E3" s="61" t="s">
        <v>18</v>
      </c>
      <c r="F3" s="62" t="s">
        <v>19</v>
      </c>
      <c r="G3" s="28">
        <f t="shared" ref="G3:G11" si="0">IF(C4="","",C4)</f>
        <v>173.37</v>
      </c>
      <c r="H3" s="38">
        <v>11.4</v>
      </c>
      <c r="I3" s="38">
        <v>11.4</v>
      </c>
      <c r="J3" s="83"/>
      <c r="K3" s="83"/>
      <c r="L3" s="66">
        <v>10.5</v>
      </c>
      <c r="M3" s="30">
        <f t="shared" ref="M3:M32" si="1">IF(O3&lt;&gt;"",IF(N3&lt;&gt;"",O3-TIME(0,N3,0),""),"")</f>
        <v>39605.009027777785</v>
      </c>
      <c r="N3" s="63">
        <f t="shared" ref="N3:N34" si="2">IF(L3=0,"",H3*L3)</f>
        <v>119.7</v>
      </c>
      <c r="O3" s="30">
        <f t="shared" ref="O3:O32" si="3">M4</f>
        <v>39605.091666666674</v>
      </c>
      <c r="P3" s="87"/>
      <c r="Q3" s="19"/>
      <c r="R3" s="31"/>
      <c r="S3" s="31"/>
      <c r="T3" s="31"/>
      <c r="U3" s="31"/>
      <c r="V3" s="31"/>
      <c r="W3" s="31"/>
      <c r="Z3" s="10"/>
      <c r="AA3" s="41"/>
      <c r="AB3" s="41"/>
      <c r="AC3" s="41"/>
      <c r="AD3" s="41"/>
      <c r="AE3" s="41"/>
    </row>
    <row r="4" spans="1:38" ht="13.5" customHeight="1" x14ac:dyDescent="0.2">
      <c r="A4" s="37"/>
      <c r="B4" s="21">
        <v>2</v>
      </c>
      <c r="C4" s="9">
        <v>173.37</v>
      </c>
      <c r="D4" s="35" t="s">
        <v>20</v>
      </c>
      <c r="E4" s="61" t="s">
        <v>21</v>
      </c>
      <c r="F4" s="62" t="s">
        <v>22</v>
      </c>
      <c r="G4" s="28">
        <f t="shared" si="0"/>
        <v>162.1</v>
      </c>
      <c r="H4" s="38">
        <v>11</v>
      </c>
      <c r="I4" s="38">
        <v>11</v>
      </c>
      <c r="J4" s="83"/>
      <c r="K4" s="83"/>
      <c r="L4" s="66">
        <v>10.5</v>
      </c>
      <c r="M4" s="30">
        <f t="shared" si="1"/>
        <v>39605.091666666674</v>
      </c>
      <c r="N4" s="63">
        <f t="shared" si="2"/>
        <v>115.5</v>
      </c>
      <c r="O4" s="30">
        <f t="shared" si="3"/>
        <v>39605.171527777784</v>
      </c>
      <c r="P4" s="87"/>
      <c r="Q4" s="19"/>
      <c r="R4" s="31"/>
      <c r="S4" s="31"/>
      <c r="T4" s="31"/>
      <c r="U4" s="31"/>
      <c r="V4" s="31"/>
      <c r="W4" s="31"/>
      <c r="Z4" s="10"/>
      <c r="AA4" s="41"/>
      <c r="AB4" s="41"/>
      <c r="AC4" s="41"/>
      <c r="AD4" s="41"/>
      <c r="AE4" s="41"/>
    </row>
    <row r="5" spans="1:38" ht="13.5" customHeight="1" x14ac:dyDescent="0.2">
      <c r="A5" s="37"/>
      <c r="B5" s="21">
        <v>3</v>
      </c>
      <c r="C5" s="9">
        <v>162.1</v>
      </c>
      <c r="D5" s="35" t="s">
        <v>23</v>
      </c>
      <c r="E5" s="61" t="s">
        <v>24</v>
      </c>
      <c r="F5" s="62" t="s">
        <v>25</v>
      </c>
      <c r="G5" s="28">
        <f>IF(C6="","",C6)</f>
        <v>156.19999999999999</v>
      </c>
      <c r="H5" s="38">
        <v>6.1</v>
      </c>
      <c r="I5" s="38">
        <v>6.1</v>
      </c>
      <c r="J5" s="83"/>
      <c r="K5" s="83"/>
      <c r="L5" s="66">
        <v>10.5</v>
      </c>
      <c r="M5" s="30">
        <f t="shared" si="1"/>
        <v>39605.171527777784</v>
      </c>
      <c r="N5" s="63">
        <f t="shared" si="2"/>
        <v>64.05</v>
      </c>
      <c r="O5" s="30">
        <f t="shared" si="3"/>
        <v>39605.215972222228</v>
      </c>
      <c r="P5" s="87"/>
      <c r="Q5" s="19"/>
      <c r="R5" s="42"/>
      <c r="S5" s="31"/>
      <c r="T5" s="31"/>
      <c r="U5" s="31"/>
      <c r="V5" s="31"/>
      <c r="W5" s="31"/>
      <c r="Z5" s="41"/>
      <c r="AA5" s="41"/>
      <c r="AB5" s="41"/>
      <c r="AC5" s="41"/>
      <c r="AD5" s="41"/>
      <c r="AE5" s="41"/>
    </row>
    <row r="6" spans="1:38" ht="13.5" customHeight="1" x14ac:dyDescent="0.2">
      <c r="A6" s="37"/>
      <c r="B6" s="21">
        <v>4</v>
      </c>
      <c r="C6" s="9">
        <v>156.19999999999999</v>
      </c>
      <c r="D6" s="35" t="s">
        <v>26</v>
      </c>
      <c r="E6" s="61" t="s">
        <v>27</v>
      </c>
      <c r="F6" s="62" t="s">
        <v>28</v>
      </c>
      <c r="G6" s="28">
        <f t="shared" si="0"/>
        <v>148.80000000000001</v>
      </c>
      <c r="H6" s="38">
        <v>6.2</v>
      </c>
      <c r="I6" s="38">
        <v>6.2</v>
      </c>
      <c r="J6" s="83"/>
      <c r="K6" s="83"/>
      <c r="L6" s="66">
        <v>10.5</v>
      </c>
      <c r="M6" s="30">
        <f t="shared" si="1"/>
        <v>39605.215972222228</v>
      </c>
      <c r="N6" s="63">
        <f t="shared" si="2"/>
        <v>65.100000000000009</v>
      </c>
      <c r="O6" s="30">
        <f t="shared" si="3"/>
        <v>39605.261111111118</v>
      </c>
      <c r="P6" s="87"/>
      <c r="Q6" s="19"/>
      <c r="R6" s="31"/>
      <c r="S6" s="31"/>
      <c r="T6" s="31"/>
      <c r="U6" s="31"/>
      <c r="V6" s="31"/>
      <c r="W6" s="31"/>
      <c r="Y6" s="41"/>
      <c r="Z6" s="41"/>
      <c r="AA6" s="41"/>
      <c r="AB6" s="41"/>
      <c r="AC6" s="76"/>
      <c r="AD6" s="76"/>
      <c r="AE6" s="76"/>
      <c r="AF6" s="16"/>
      <c r="AG6" s="16"/>
    </row>
    <row r="7" spans="1:38" ht="13.5" customHeight="1" x14ac:dyDescent="0.2">
      <c r="A7" s="37"/>
      <c r="B7" s="21">
        <v>5</v>
      </c>
      <c r="C7" s="9">
        <v>148.80000000000001</v>
      </c>
      <c r="D7" s="35" t="s">
        <v>29</v>
      </c>
      <c r="E7" s="61" t="s">
        <v>30</v>
      </c>
      <c r="F7" s="62" t="s">
        <v>31</v>
      </c>
      <c r="G7" s="28">
        <f t="shared" si="0"/>
        <v>140.9</v>
      </c>
      <c r="H7" s="38">
        <v>9.1999999999999993</v>
      </c>
      <c r="I7" s="38">
        <v>9.1999999999999993</v>
      </c>
      <c r="J7" s="83"/>
      <c r="K7" s="83"/>
      <c r="L7" s="66">
        <v>10.5</v>
      </c>
      <c r="M7" s="30">
        <f t="shared" si="1"/>
        <v>39605.261111111118</v>
      </c>
      <c r="N7" s="63">
        <f t="shared" si="2"/>
        <v>96.6</v>
      </c>
      <c r="O7" s="30">
        <f t="shared" si="3"/>
        <v>39605.327777777784</v>
      </c>
      <c r="P7" s="87"/>
      <c r="Q7" s="19"/>
      <c r="R7" s="31"/>
      <c r="S7" s="31"/>
      <c r="T7" s="31"/>
      <c r="U7" s="31"/>
      <c r="V7" s="31"/>
      <c r="W7" s="31"/>
      <c r="Y7" s="41"/>
      <c r="Z7" s="41"/>
      <c r="AA7" s="41"/>
      <c r="AB7" s="76"/>
      <c r="AC7" s="76"/>
      <c r="AD7" s="77"/>
      <c r="AE7" s="76"/>
      <c r="AF7" s="75"/>
      <c r="AG7" s="16"/>
    </row>
    <row r="8" spans="1:38" ht="13.5" customHeight="1" x14ac:dyDescent="0.2">
      <c r="A8" s="37"/>
      <c r="B8" s="21">
        <v>6</v>
      </c>
      <c r="C8" s="9">
        <v>140.9</v>
      </c>
      <c r="D8" s="35" t="s">
        <v>32</v>
      </c>
      <c r="E8" s="61" t="s">
        <v>33</v>
      </c>
      <c r="F8" s="62" t="s">
        <v>34</v>
      </c>
      <c r="G8" s="28">
        <f t="shared" si="0"/>
        <v>130.69999999999999</v>
      </c>
      <c r="H8" s="38">
        <v>10.1</v>
      </c>
      <c r="I8" s="38">
        <v>10.1</v>
      </c>
      <c r="J8" s="83"/>
      <c r="K8" s="83"/>
      <c r="L8" s="66">
        <v>10.5</v>
      </c>
      <c r="M8" s="30">
        <f t="shared" si="1"/>
        <v>39605.327777777784</v>
      </c>
      <c r="N8" s="63">
        <f t="shared" si="2"/>
        <v>106.05</v>
      </c>
      <c r="O8" s="30">
        <f t="shared" si="3"/>
        <v>39605.401388888895</v>
      </c>
      <c r="P8" s="87"/>
      <c r="Q8" s="19"/>
      <c r="R8" s="31"/>
      <c r="S8" s="31"/>
      <c r="T8" s="31"/>
      <c r="U8" s="31"/>
      <c r="V8" s="31"/>
      <c r="W8" s="31"/>
      <c r="Y8" s="47"/>
      <c r="Z8" s="41"/>
      <c r="AA8" s="41"/>
      <c r="AB8" s="76"/>
      <c r="AC8" s="76"/>
      <c r="AD8" s="76"/>
      <c r="AE8" s="76"/>
      <c r="AF8" s="16"/>
      <c r="AG8" s="76"/>
    </row>
    <row r="9" spans="1:38" ht="13.5" customHeight="1" x14ac:dyDescent="0.2">
      <c r="A9" s="37"/>
      <c r="B9" s="21">
        <v>7</v>
      </c>
      <c r="C9" s="9">
        <v>130.69999999999999</v>
      </c>
      <c r="D9" s="35" t="s">
        <v>35</v>
      </c>
      <c r="E9" s="61" t="s">
        <v>36</v>
      </c>
      <c r="F9" s="62" t="s">
        <v>37</v>
      </c>
      <c r="G9" s="28">
        <f t="shared" si="0"/>
        <v>124.33</v>
      </c>
      <c r="H9" s="38">
        <v>6.4</v>
      </c>
      <c r="I9" s="38">
        <v>6.4</v>
      </c>
      <c r="J9" s="78"/>
      <c r="K9" s="79"/>
      <c r="L9" s="66">
        <v>10.5</v>
      </c>
      <c r="M9" s="30">
        <f t="shared" si="1"/>
        <v>39605.401388888895</v>
      </c>
      <c r="N9" s="63">
        <f t="shared" si="2"/>
        <v>67.2</v>
      </c>
      <c r="O9" s="30">
        <f t="shared" si="3"/>
        <v>39605.447916666672</v>
      </c>
      <c r="P9" s="87"/>
      <c r="Q9" s="19"/>
      <c r="R9" s="31"/>
      <c r="S9" s="31"/>
      <c r="T9" s="31"/>
      <c r="U9" s="31"/>
      <c r="V9" s="31"/>
      <c r="W9" s="31"/>
      <c r="Z9" s="41"/>
      <c r="AA9" s="41"/>
      <c r="AB9" s="76"/>
      <c r="AC9" s="76"/>
      <c r="AD9" s="76"/>
      <c r="AE9" s="76"/>
      <c r="AF9" s="16"/>
      <c r="AG9" s="76"/>
    </row>
    <row r="10" spans="1:38" ht="13.5" customHeight="1" x14ac:dyDescent="0.2">
      <c r="A10" s="37"/>
      <c r="B10" s="21">
        <v>8</v>
      </c>
      <c r="C10" s="9">
        <v>124.33</v>
      </c>
      <c r="D10" s="35" t="s">
        <v>38</v>
      </c>
      <c r="E10" s="61" t="s">
        <v>39</v>
      </c>
      <c r="F10" s="62" t="s">
        <v>40</v>
      </c>
      <c r="G10" s="28">
        <f t="shared" si="0"/>
        <v>116.74</v>
      </c>
      <c r="H10" s="38">
        <v>7.5</v>
      </c>
      <c r="I10" s="38">
        <v>7.5</v>
      </c>
      <c r="J10" s="78"/>
      <c r="K10" s="79"/>
      <c r="L10" s="66">
        <v>10.5</v>
      </c>
      <c r="M10" s="30">
        <f t="shared" si="1"/>
        <v>39605.447916666672</v>
      </c>
      <c r="N10" s="63">
        <f t="shared" si="2"/>
        <v>78.75</v>
      </c>
      <c r="O10" s="30">
        <f t="shared" si="3"/>
        <v>39605.50208333334</v>
      </c>
      <c r="P10" s="87"/>
      <c r="Q10" s="19"/>
      <c r="R10" s="31"/>
      <c r="S10" s="31"/>
      <c r="T10" s="31"/>
      <c r="U10" s="31"/>
      <c r="V10" s="31"/>
      <c r="W10" s="31"/>
      <c r="Z10" s="41"/>
      <c r="AA10" s="41"/>
      <c r="AB10" s="76"/>
      <c r="AC10" s="76"/>
      <c r="AD10" s="76"/>
      <c r="AE10" s="76"/>
      <c r="AF10" s="16"/>
      <c r="AG10" s="76"/>
    </row>
    <row r="11" spans="1:38" ht="13.5" customHeight="1" x14ac:dyDescent="0.2">
      <c r="A11" s="37"/>
      <c r="B11" s="21">
        <v>9</v>
      </c>
      <c r="C11" s="9">
        <v>116.74</v>
      </c>
      <c r="D11" s="35" t="s">
        <v>41</v>
      </c>
      <c r="E11" s="61" t="s">
        <v>42</v>
      </c>
      <c r="F11" s="62" t="s">
        <v>43</v>
      </c>
      <c r="G11" s="28">
        <f t="shared" si="0"/>
        <v>108.74</v>
      </c>
      <c r="H11" s="38">
        <v>8.1</v>
      </c>
      <c r="I11" s="38">
        <v>8.1</v>
      </c>
      <c r="J11" s="79"/>
      <c r="K11" s="78"/>
      <c r="L11" s="66">
        <v>10.5</v>
      </c>
      <c r="M11" s="30">
        <f t="shared" si="1"/>
        <v>39605.50208333334</v>
      </c>
      <c r="N11" s="63">
        <f t="shared" si="2"/>
        <v>85.05</v>
      </c>
      <c r="O11" s="30">
        <f t="shared" si="3"/>
        <v>39605.561111111121</v>
      </c>
      <c r="P11" s="87"/>
      <c r="Q11" s="19"/>
      <c r="R11" s="31"/>
      <c r="S11" s="31"/>
      <c r="T11" s="31"/>
      <c r="U11" s="31"/>
      <c r="V11" s="31"/>
      <c r="W11" s="31"/>
      <c r="Y11" s="47"/>
      <c r="Z11" s="41"/>
      <c r="AA11" s="41"/>
      <c r="AB11" s="76"/>
      <c r="AC11" s="76"/>
      <c r="AD11" s="76"/>
      <c r="AE11" s="76"/>
      <c r="AF11" s="16"/>
      <c r="AG11" s="76"/>
    </row>
    <row r="12" spans="1:38" ht="13.5" customHeight="1" x14ac:dyDescent="0.2">
      <c r="A12" s="37"/>
      <c r="B12" s="21">
        <v>10</v>
      </c>
      <c r="C12" s="9">
        <v>108.74</v>
      </c>
      <c r="D12" s="35" t="s">
        <v>44</v>
      </c>
      <c r="E12" s="61" t="s">
        <v>45</v>
      </c>
      <c r="F12" s="62" t="s">
        <v>46</v>
      </c>
      <c r="G12" s="28">
        <f>IF(C13="","",C13)</f>
        <v>106.8</v>
      </c>
      <c r="H12" s="38">
        <v>2.1</v>
      </c>
      <c r="I12" s="38">
        <v>2.1</v>
      </c>
      <c r="J12" s="78"/>
      <c r="K12" s="79"/>
      <c r="L12" s="66">
        <v>10.5</v>
      </c>
      <c r="M12" s="30">
        <f t="shared" si="1"/>
        <v>39605.561111111121</v>
      </c>
      <c r="N12" s="63">
        <f t="shared" si="2"/>
        <v>22.05</v>
      </c>
      <c r="O12" s="30">
        <f t="shared" si="3"/>
        <v>39605.576388888898</v>
      </c>
      <c r="P12" s="87"/>
      <c r="Q12" s="19"/>
      <c r="R12" s="31"/>
      <c r="S12" s="31"/>
      <c r="T12" s="31"/>
      <c r="U12" s="31"/>
      <c r="V12" s="31"/>
      <c r="W12" s="31"/>
      <c r="Z12" s="10"/>
      <c r="AA12" s="41"/>
      <c r="AB12" s="76"/>
      <c r="AC12" s="76"/>
      <c r="AD12" s="76"/>
      <c r="AE12" s="76"/>
      <c r="AF12" s="16"/>
      <c r="AG12" s="76"/>
      <c r="AI12" s="33"/>
      <c r="AJ12" s="33"/>
      <c r="AK12" s="33"/>
      <c r="AL12" s="10"/>
    </row>
    <row r="13" spans="1:38" ht="13.5" customHeight="1" x14ac:dyDescent="0.2">
      <c r="A13" s="37"/>
      <c r="B13" s="69">
        <v>11</v>
      </c>
      <c r="C13" s="64">
        <v>106.8</v>
      </c>
      <c r="D13" s="70" t="s">
        <v>47</v>
      </c>
      <c r="E13" s="61" t="s">
        <v>48</v>
      </c>
      <c r="F13" s="62" t="s">
        <v>49</v>
      </c>
      <c r="G13" s="71">
        <f t="shared" ref="G13:G33" si="4">IF(C14="","",C14)</f>
        <v>99.79</v>
      </c>
      <c r="H13" s="74">
        <v>7</v>
      </c>
      <c r="I13" s="65">
        <v>7</v>
      </c>
      <c r="J13" s="78"/>
      <c r="K13" s="79"/>
      <c r="L13" s="66">
        <v>10.5</v>
      </c>
      <c r="M13" s="30">
        <f t="shared" si="1"/>
        <v>39605.576388888898</v>
      </c>
      <c r="N13" s="63">
        <f t="shared" si="2"/>
        <v>73.5</v>
      </c>
      <c r="O13" s="30">
        <f t="shared" si="3"/>
        <v>39605.62708333334</v>
      </c>
      <c r="P13" s="87"/>
      <c r="Q13" s="19"/>
      <c r="R13" s="31"/>
      <c r="S13" s="31"/>
      <c r="T13" s="31"/>
      <c r="U13" s="31"/>
      <c r="V13" s="31"/>
      <c r="W13" s="31"/>
      <c r="Y13" s="47"/>
      <c r="Z13" s="10"/>
      <c r="AA13" s="41"/>
      <c r="AB13" s="76"/>
      <c r="AC13" s="76"/>
      <c r="AD13" s="76"/>
      <c r="AE13" s="76"/>
      <c r="AF13" s="16"/>
      <c r="AG13" s="76"/>
      <c r="AH13" s="14"/>
      <c r="AI13" s="33"/>
      <c r="AJ13" s="33"/>
      <c r="AK13" s="33"/>
      <c r="AL13" s="10"/>
    </row>
    <row r="14" spans="1:38" ht="13.5" customHeight="1" x14ac:dyDescent="0.2">
      <c r="A14" s="37"/>
      <c r="B14" s="21">
        <v>12</v>
      </c>
      <c r="C14" s="9">
        <v>99.79</v>
      </c>
      <c r="D14" s="35" t="s">
        <v>50</v>
      </c>
      <c r="E14" s="72" t="s">
        <v>51</v>
      </c>
      <c r="F14" s="73" t="s">
        <v>52</v>
      </c>
      <c r="G14" s="28">
        <v>88.1</v>
      </c>
      <c r="H14" s="38">
        <v>11.7</v>
      </c>
      <c r="I14" s="38">
        <v>11.7</v>
      </c>
      <c r="J14" s="82"/>
      <c r="K14" s="82"/>
      <c r="L14" s="66">
        <v>10.5</v>
      </c>
      <c r="M14" s="67">
        <f t="shared" si="1"/>
        <v>39605.62708333334</v>
      </c>
      <c r="N14" s="68">
        <f t="shared" si="2"/>
        <v>122.85</v>
      </c>
      <c r="O14" s="67">
        <f t="shared" si="3"/>
        <v>39605.711805555562</v>
      </c>
      <c r="P14" s="87"/>
      <c r="Q14" s="19"/>
      <c r="R14" s="31"/>
      <c r="S14" s="31"/>
      <c r="T14" s="31"/>
      <c r="U14" s="31"/>
      <c r="V14" s="31"/>
      <c r="W14" s="31"/>
      <c r="Y14" s="47"/>
      <c r="Z14" s="10"/>
      <c r="AA14" s="41"/>
      <c r="AB14" s="76"/>
      <c r="AC14" s="76"/>
      <c r="AD14" s="76"/>
      <c r="AE14" s="76"/>
      <c r="AF14" s="16"/>
      <c r="AG14" s="76"/>
      <c r="AI14" s="33"/>
      <c r="AJ14" s="33"/>
      <c r="AK14" s="33"/>
      <c r="AL14" s="10"/>
    </row>
    <row r="15" spans="1:38" ht="13.5" customHeight="1" x14ac:dyDescent="0.2">
      <c r="A15" s="37"/>
      <c r="B15" s="21">
        <v>13</v>
      </c>
      <c r="C15" s="9">
        <v>88.1</v>
      </c>
      <c r="D15" s="35" t="s">
        <v>53</v>
      </c>
      <c r="E15" s="61" t="s">
        <v>54</v>
      </c>
      <c r="F15" s="62" t="s">
        <v>118</v>
      </c>
      <c r="G15" s="28">
        <v>85.5</v>
      </c>
      <c r="H15" s="38">
        <v>3.7</v>
      </c>
      <c r="I15" s="38">
        <v>3.7</v>
      </c>
      <c r="J15" s="78"/>
      <c r="K15" s="79"/>
      <c r="L15" s="66">
        <v>10.5</v>
      </c>
      <c r="M15" s="30">
        <f t="shared" si="1"/>
        <v>39605.711805555562</v>
      </c>
      <c r="N15" s="63">
        <f t="shared" si="2"/>
        <v>38.85</v>
      </c>
      <c r="O15" s="30">
        <f t="shared" si="3"/>
        <v>39605.73819444445</v>
      </c>
      <c r="P15" s="87"/>
      <c r="Q15" s="19"/>
      <c r="R15" s="31"/>
      <c r="S15" s="31"/>
      <c r="T15" s="31"/>
      <c r="U15" s="31"/>
      <c r="V15" s="31"/>
      <c r="W15" s="31"/>
      <c r="Y15" s="47"/>
      <c r="Z15" s="10"/>
      <c r="AA15" s="41"/>
      <c r="AB15" s="76"/>
      <c r="AC15" s="76"/>
      <c r="AD15" s="76"/>
      <c r="AE15" s="76"/>
      <c r="AF15" s="16"/>
      <c r="AG15" s="76"/>
      <c r="AI15" s="33"/>
      <c r="AJ15" s="33"/>
      <c r="AK15" s="33"/>
      <c r="AL15" s="10"/>
    </row>
    <row r="16" spans="1:38" ht="13.5" customHeight="1" x14ac:dyDescent="0.2">
      <c r="A16" s="37"/>
      <c r="B16" s="21">
        <v>14</v>
      </c>
      <c r="C16" s="9">
        <v>84.4</v>
      </c>
      <c r="D16" s="35" t="s">
        <v>120</v>
      </c>
      <c r="E16" s="61" t="s">
        <v>119</v>
      </c>
      <c r="F16" s="62" t="s">
        <v>58</v>
      </c>
      <c r="G16" s="28">
        <f t="shared" si="4"/>
        <v>80.900000000000006</v>
      </c>
      <c r="H16" s="38">
        <v>3.4</v>
      </c>
      <c r="I16" s="38">
        <v>3.4</v>
      </c>
      <c r="J16" s="78"/>
      <c r="K16" s="79"/>
      <c r="L16" s="66">
        <v>10.5</v>
      </c>
      <c r="M16" s="30">
        <f t="shared" si="1"/>
        <v>39605.73819444445</v>
      </c>
      <c r="N16" s="63">
        <f t="shared" si="2"/>
        <v>35.699999999999996</v>
      </c>
      <c r="O16" s="30">
        <f t="shared" si="3"/>
        <v>39605.762500000004</v>
      </c>
      <c r="P16" s="87"/>
      <c r="Q16" s="19"/>
      <c r="R16" s="31"/>
      <c r="S16" s="31"/>
      <c r="T16" s="31"/>
      <c r="U16" s="31"/>
      <c r="V16" s="31"/>
      <c r="W16" s="31"/>
      <c r="Y16" s="47"/>
      <c r="Z16" s="10"/>
      <c r="AA16" s="41"/>
      <c r="AB16" s="76"/>
      <c r="AC16" s="76"/>
      <c r="AD16" s="76"/>
      <c r="AE16" s="76"/>
      <c r="AF16" s="16"/>
      <c r="AG16" s="76"/>
      <c r="AI16" s="33"/>
      <c r="AJ16" s="88"/>
      <c r="AK16" s="33"/>
      <c r="AL16" s="10"/>
    </row>
    <row r="17" spans="1:38" ht="13.5" customHeight="1" x14ac:dyDescent="0.2">
      <c r="A17" s="37"/>
      <c r="B17" s="21">
        <v>15</v>
      </c>
      <c r="C17" s="9">
        <v>80.900000000000006</v>
      </c>
      <c r="D17" s="35" t="s">
        <v>59</v>
      </c>
      <c r="E17" s="61" t="s">
        <v>60</v>
      </c>
      <c r="F17" s="62" t="s">
        <v>61</v>
      </c>
      <c r="G17" s="28">
        <f t="shared" si="4"/>
        <v>76.650000000000006</v>
      </c>
      <c r="H17" s="38">
        <v>4.0999999999999996</v>
      </c>
      <c r="I17" s="38">
        <v>4.0999999999999996</v>
      </c>
      <c r="J17" s="78"/>
      <c r="K17" s="79"/>
      <c r="L17" s="66">
        <v>10.5</v>
      </c>
      <c r="M17" s="30">
        <f t="shared" si="1"/>
        <v>39605.762500000004</v>
      </c>
      <c r="N17" s="63">
        <f t="shared" si="2"/>
        <v>43.05</v>
      </c>
      <c r="O17" s="30">
        <f t="shared" si="3"/>
        <v>39605.792361111118</v>
      </c>
      <c r="P17" s="87"/>
      <c r="Q17" s="19"/>
      <c r="R17" s="31"/>
      <c r="S17" s="31"/>
      <c r="T17" s="31"/>
      <c r="U17" s="31"/>
      <c r="V17" s="31"/>
      <c r="W17" s="31"/>
      <c r="Y17" s="47"/>
      <c r="AA17" s="10"/>
      <c r="AB17" s="14"/>
      <c r="AC17" s="16"/>
      <c r="AD17" s="16"/>
      <c r="AE17" s="76"/>
      <c r="AF17" s="16"/>
      <c r="AG17" s="76"/>
      <c r="AI17" s="33"/>
      <c r="AJ17" s="88"/>
      <c r="AK17" s="33"/>
      <c r="AL17" s="10"/>
    </row>
    <row r="18" spans="1:38" ht="13.5" customHeight="1" x14ac:dyDescent="0.2">
      <c r="A18" s="37"/>
      <c r="B18" s="21">
        <v>16</v>
      </c>
      <c r="C18" s="9">
        <v>76.650000000000006</v>
      </c>
      <c r="D18" s="35" t="s">
        <v>62</v>
      </c>
      <c r="E18" s="61" t="s">
        <v>63</v>
      </c>
      <c r="F18" s="62" t="s">
        <v>64</v>
      </c>
      <c r="G18" s="28">
        <f t="shared" si="4"/>
        <v>72.650000000000006</v>
      </c>
      <c r="H18" s="38">
        <v>4.0999999999999996</v>
      </c>
      <c r="I18" s="38">
        <v>4.0999999999999996</v>
      </c>
      <c r="J18" s="78"/>
      <c r="K18" s="79"/>
      <c r="L18" s="66">
        <v>10.5</v>
      </c>
      <c r="M18" s="30">
        <f t="shared" si="1"/>
        <v>39605.792361111118</v>
      </c>
      <c r="N18" s="63">
        <f t="shared" si="2"/>
        <v>43.05</v>
      </c>
      <c r="O18" s="30">
        <f t="shared" si="3"/>
        <v>39605.822222222232</v>
      </c>
      <c r="P18" s="87"/>
      <c r="Q18" s="19"/>
      <c r="R18" s="31"/>
      <c r="S18" s="31"/>
      <c r="T18" s="31"/>
      <c r="U18" s="31"/>
      <c r="V18" s="31"/>
      <c r="W18" s="31"/>
      <c r="Y18" s="47"/>
      <c r="AA18" s="10"/>
      <c r="AB18" s="14"/>
      <c r="AC18" s="16"/>
      <c r="AD18" s="16"/>
      <c r="AE18" s="16"/>
      <c r="AF18" s="16"/>
      <c r="AG18" s="76"/>
      <c r="AI18" s="33"/>
      <c r="AJ18" s="88"/>
      <c r="AK18" s="33"/>
      <c r="AL18" s="10"/>
    </row>
    <row r="19" spans="1:38" ht="13.5" customHeight="1" x14ac:dyDescent="0.2">
      <c r="A19" s="37"/>
      <c r="B19" s="21">
        <v>17</v>
      </c>
      <c r="C19" s="9">
        <v>72.650000000000006</v>
      </c>
      <c r="D19" s="35" t="s">
        <v>65</v>
      </c>
      <c r="E19" s="61" t="s">
        <v>66</v>
      </c>
      <c r="F19" s="62" t="s">
        <v>67</v>
      </c>
      <c r="G19" s="28">
        <f t="shared" si="4"/>
        <v>64.89</v>
      </c>
      <c r="H19" s="38">
        <v>8</v>
      </c>
      <c r="I19" s="38">
        <v>8</v>
      </c>
      <c r="J19" s="83"/>
      <c r="K19" s="83"/>
      <c r="L19" s="66">
        <v>10.5</v>
      </c>
      <c r="M19" s="30">
        <f t="shared" si="1"/>
        <v>39605.822222222232</v>
      </c>
      <c r="N19" s="63">
        <f t="shared" si="2"/>
        <v>84</v>
      </c>
      <c r="O19" s="30">
        <f t="shared" si="3"/>
        <v>39605.880555555566</v>
      </c>
      <c r="P19" s="87"/>
      <c r="Q19" s="19"/>
      <c r="R19" s="31"/>
      <c r="S19" s="31"/>
      <c r="T19" s="31"/>
      <c r="U19" s="31"/>
      <c r="V19" s="31"/>
      <c r="W19" s="31"/>
      <c r="Y19" s="47"/>
      <c r="AA19" s="10"/>
      <c r="AB19" s="14"/>
      <c r="AC19" s="16"/>
      <c r="AD19" s="16"/>
      <c r="AE19" s="16"/>
      <c r="AF19" s="16"/>
      <c r="AG19" s="76"/>
      <c r="AI19" s="33"/>
      <c r="AJ19" s="88"/>
      <c r="AK19" s="33"/>
      <c r="AL19" s="10"/>
    </row>
    <row r="20" spans="1:38" ht="13.5" customHeight="1" x14ac:dyDescent="0.2">
      <c r="A20" s="37"/>
      <c r="B20" s="21">
        <v>18</v>
      </c>
      <c r="C20" s="9">
        <v>64.89</v>
      </c>
      <c r="D20" s="35" t="s">
        <v>68</v>
      </c>
      <c r="E20" s="61" t="s">
        <v>69</v>
      </c>
      <c r="F20" s="62" t="s">
        <v>70</v>
      </c>
      <c r="G20" s="28">
        <f t="shared" si="4"/>
        <v>58.18</v>
      </c>
      <c r="H20" s="38">
        <v>6.7</v>
      </c>
      <c r="I20" s="38">
        <v>6.7</v>
      </c>
      <c r="J20" s="78"/>
      <c r="K20" s="80"/>
      <c r="L20" s="66">
        <v>10.5</v>
      </c>
      <c r="M20" s="30">
        <f t="shared" si="1"/>
        <v>39605.880555555566</v>
      </c>
      <c r="N20" s="63">
        <f t="shared" si="2"/>
        <v>70.350000000000009</v>
      </c>
      <c r="O20" s="30">
        <f t="shared" si="3"/>
        <v>39605.929166666676</v>
      </c>
      <c r="P20" s="87"/>
      <c r="Q20" s="19"/>
      <c r="R20" s="31"/>
      <c r="S20" s="31"/>
      <c r="T20" s="31"/>
      <c r="U20" s="31"/>
      <c r="V20" s="31"/>
      <c r="W20" s="31"/>
      <c r="Y20" s="47"/>
      <c r="AA20" s="10"/>
      <c r="AB20" s="14"/>
      <c r="AC20" s="16"/>
      <c r="AD20" s="16"/>
      <c r="AE20" s="16"/>
      <c r="AF20" s="16"/>
      <c r="AG20" s="76"/>
      <c r="AJ20" s="88"/>
      <c r="AL20" s="10"/>
    </row>
    <row r="21" spans="1:38" ht="13.5" customHeight="1" x14ac:dyDescent="0.2">
      <c r="A21" s="37"/>
      <c r="B21" s="21">
        <v>19</v>
      </c>
      <c r="C21" s="9">
        <v>58.18</v>
      </c>
      <c r="D21" s="35" t="s">
        <v>71</v>
      </c>
      <c r="E21" s="61" t="s">
        <v>72</v>
      </c>
      <c r="F21" s="62" t="s">
        <v>73</v>
      </c>
      <c r="G21" s="28">
        <f t="shared" si="4"/>
        <v>55</v>
      </c>
      <c r="H21" s="38">
        <v>3</v>
      </c>
      <c r="I21" s="38">
        <v>3</v>
      </c>
      <c r="J21" s="78"/>
      <c r="K21" s="78"/>
      <c r="L21" s="66">
        <v>10.5</v>
      </c>
      <c r="M21" s="30">
        <f t="shared" si="1"/>
        <v>39605.929166666676</v>
      </c>
      <c r="N21" s="63">
        <f t="shared" si="2"/>
        <v>31.5</v>
      </c>
      <c r="O21" s="30">
        <f t="shared" si="3"/>
        <v>39605.950694444451</v>
      </c>
      <c r="P21" s="87"/>
      <c r="Q21" s="19"/>
      <c r="R21" s="31"/>
      <c r="S21" s="31"/>
      <c r="T21" s="31"/>
      <c r="U21" s="31"/>
      <c r="V21" s="31"/>
      <c r="W21" s="31"/>
      <c r="Y21" s="47"/>
      <c r="AA21" s="10"/>
      <c r="AB21" s="14"/>
      <c r="AC21" s="16"/>
      <c r="AD21" s="16"/>
      <c r="AE21" s="16"/>
      <c r="AF21" s="16"/>
      <c r="AG21" s="76"/>
      <c r="AJ21" s="88"/>
      <c r="AL21" s="10"/>
    </row>
    <row r="22" spans="1:38" ht="13.5" customHeight="1" x14ac:dyDescent="0.2">
      <c r="A22" s="37"/>
      <c r="B22" s="21">
        <v>20</v>
      </c>
      <c r="C22" s="9">
        <v>55</v>
      </c>
      <c r="D22" s="35" t="s">
        <v>74</v>
      </c>
      <c r="E22" s="61" t="s">
        <v>75</v>
      </c>
      <c r="F22" s="62" t="s">
        <v>76</v>
      </c>
      <c r="G22" s="28">
        <f t="shared" si="4"/>
        <v>48.2</v>
      </c>
      <c r="H22" s="38">
        <v>6.8</v>
      </c>
      <c r="I22" s="38">
        <v>6.8</v>
      </c>
      <c r="J22" s="83"/>
      <c r="K22" s="83"/>
      <c r="L22" s="66">
        <v>10.5</v>
      </c>
      <c r="M22" s="30">
        <f t="shared" si="1"/>
        <v>39605.950694444451</v>
      </c>
      <c r="N22" s="63">
        <f t="shared" si="2"/>
        <v>71.399999999999991</v>
      </c>
      <c r="O22" s="30">
        <f t="shared" si="3"/>
        <v>39606.000000000007</v>
      </c>
      <c r="P22" s="87"/>
      <c r="Q22" s="19"/>
      <c r="R22" s="31"/>
      <c r="S22" s="31"/>
      <c r="T22" s="31"/>
      <c r="U22" s="31"/>
      <c r="V22" s="31"/>
      <c r="W22" s="31"/>
      <c r="Y22" s="47"/>
      <c r="AA22" s="10"/>
      <c r="AB22" s="14"/>
      <c r="AC22" s="16"/>
      <c r="AD22" s="16"/>
      <c r="AE22" s="16"/>
      <c r="AF22" s="16"/>
      <c r="AG22" s="76"/>
      <c r="AJ22" s="88"/>
      <c r="AL22" s="10"/>
    </row>
    <row r="23" spans="1:38" ht="13.5" customHeight="1" x14ac:dyDescent="0.2">
      <c r="A23" s="37"/>
      <c r="B23" s="21">
        <v>21</v>
      </c>
      <c r="C23" s="9">
        <v>48.2</v>
      </c>
      <c r="D23" s="35" t="s">
        <v>77</v>
      </c>
      <c r="E23" s="61" t="s">
        <v>78</v>
      </c>
      <c r="F23" s="62" t="s">
        <v>79</v>
      </c>
      <c r="G23" s="28">
        <f t="shared" si="4"/>
        <v>42.19</v>
      </c>
      <c r="H23" s="38">
        <v>6.2</v>
      </c>
      <c r="I23" s="38">
        <v>6.2</v>
      </c>
      <c r="J23" s="83"/>
      <c r="K23" s="83"/>
      <c r="L23" s="66">
        <v>10.5</v>
      </c>
      <c r="M23" s="30">
        <f t="shared" si="1"/>
        <v>39606.000000000007</v>
      </c>
      <c r="N23" s="63">
        <f t="shared" si="2"/>
        <v>65.100000000000009</v>
      </c>
      <c r="O23" s="30">
        <f t="shared" si="3"/>
        <v>39606.045138888898</v>
      </c>
      <c r="P23" s="87"/>
      <c r="Q23" s="19"/>
      <c r="R23" s="31"/>
      <c r="S23" s="31"/>
      <c r="T23" s="31"/>
      <c r="U23" s="31"/>
      <c r="V23" s="31"/>
      <c r="W23" s="31"/>
      <c r="Y23" s="47"/>
      <c r="Z23" s="41"/>
      <c r="AA23" s="10"/>
      <c r="AB23" s="14"/>
      <c r="AC23" s="16"/>
      <c r="AD23" s="16"/>
      <c r="AE23" s="16"/>
      <c r="AF23" s="16"/>
      <c r="AG23" s="76"/>
      <c r="AJ23" s="88"/>
      <c r="AL23" s="10"/>
    </row>
    <row r="24" spans="1:38" ht="13.5" customHeight="1" x14ac:dyDescent="0.2">
      <c r="A24" s="37"/>
      <c r="B24" s="21">
        <v>22</v>
      </c>
      <c r="C24" s="9">
        <v>42.19</v>
      </c>
      <c r="D24" s="35" t="s">
        <v>80</v>
      </c>
      <c r="E24" s="61" t="s">
        <v>81</v>
      </c>
      <c r="F24" s="62" t="s">
        <v>82</v>
      </c>
      <c r="G24" s="28">
        <f t="shared" si="4"/>
        <v>35.5</v>
      </c>
      <c r="H24" s="38">
        <v>6.3</v>
      </c>
      <c r="I24" s="38">
        <v>6.3</v>
      </c>
      <c r="J24" s="83"/>
      <c r="K24" s="83"/>
      <c r="L24" s="66">
        <v>10.5</v>
      </c>
      <c r="M24" s="30">
        <f t="shared" si="1"/>
        <v>39606.045138888898</v>
      </c>
      <c r="N24" s="63">
        <f t="shared" si="2"/>
        <v>66.149999999999991</v>
      </c>
      <c r="O24" s="30">
        <f t="shared" si="3"/>
        <v>39606.090972222228</v>
      </c>
      <c r="P24" s="87"/>
      <c r="Q24" s="19"/>
      <c r="R24" s="31"/>
      <c r="S24" s="31"/>
      <c r="T24" s="31"/>
      <c r="U24" s="31"/>
      <c r="V24" s="31"/>
      <c r="W24" s="31"/>
      <c r="Y24" s="47"/>
      <c r="Z24" s="41"/>
      <c r="AA24" s="10"/>
      <c r="AB24" s="14"/>
      <c r="AC24" s="16"/>
      <c r="AD24" s="16"/>
      <c r="AE24" s="16"/>
      <c r="AF24" s="16"/>
      <c r="AG24" s="76"/>
      <c r="AJ24" s="88"/>
      <c r="AL24" s="10"/>
    </row>
    <row r="25" spans="1:38" ht="13.5" customHeight="1" x14ac:dyDescent="0.2">
      <c r="A25" s="37"/>
      <c r="B25" s="21">
        <v>23</v>
      </c>
      <c r="C25" s="9">
        <v>35.5</v>
      </c>
      <c r="D25" s="35" t="s">
        <v>83</v>
      </c>
      <c r="E25" s="61" t="s">
        <v>84</v>
      </c>
      <c r="F25" s="62" t="s">
        <v>85</v>
      </c>
      <c r="G25" s="28">
        <f t="shared" si="4"/>
        <v>30.84</v>
      </c>
      <c r="H25" s="38">
        <v>4.9000000000000004</v>
      </c>
      <c r="I25" s="38">
        <v>4.9000000000000004</v>
      </c>
      <c r="J25" s="83"/>
      <c r="K25" s="83"/>
      <c r="L25" s="66">
        <v>10.5</v>
      </c>
      <c r="M25" s="30">
        <f t="shared" si="1"/>
        <v>39606.090972222228</v>
      </c>
      <c r="N25" s="63">
        <f t="shared" si="2"/>
        <v>51.45</v>
      </c>
      <c r="O25" s="30">
        <f t="shared" si="3"/>
        <v>39606.126388888893</v>
      </c>
      <c r="P25" s="87"/>
      <c r="Q25" s="19"/>
      <c r="R25" s="31"/>
      <c r="S25" s="31"/>
      <c r="T25" s="31"/>
      <c r="U25" s="31"/>
      <c r="V25" s="31"/>
      <c r="W25" s="31"/>
      <c r="Y25" s="41"/>
      <c r="AA25" s="10"/>
      <c r="AB25" s="14"/>
      <c r="AC25" s="16"/>
      <c r="AD25" s="16"/>
      <c r="AE25" s="16"/>
      <c r="AF25" s="14"/>
      <c r="AG25" s="16"/>
      <c r="AJ25" s="89"/>
      <c r="AL25" s="10"/>
    </row>
    <row r="26" spans="1:38" ht="13.5" customHeight="1" x14ac:dyDescent="0.2">
      <c r="A26" s="37"/>
      <c r="B26" s="21">
        <v>24</v>
      </c>
      <c r="C26" s="9">
        <v>30.84</v>
      </c>
      <c r="D26" s="35" t="s">
        <v>86</v>
      </c>
      <c r="E26" s="61" t="s">
        <v>87</v>
      </c>
      <c r="F26" s="62" t="s">
        <v>88</v>
      </c>
      <c r="G26" s="28">
        <f t="shared" si="4"/>
        <v>27.21</v>
      </c>
      <c r="H26" s="38">
        <v>3.7</v>
      </c>
      <c r="I26" s="38">
        <v>3.7</v>
      </c>
      <c r="J26" s="83"/>
      <c r="K26" s="83"/>
      <c r="L26" s="66">
        <v>10.5</v>
      </c>
      <c r="M26" s="30">
        <f t="shared" si="1"/>
        <v>39606.126388888893</v>
      </c>
      <c r="N26" s="63">
        <f t="shared" si="2"/>
        <v>38.85</v>
      </c>
      <c r="O26" s="30">
        <f t="shared" si="3"/>
        <v>39606.152777777781</v>
      </c>
      <c r="P26" s="87"/>
      <c r="Q26" s="19"/>
      <c r="R26" s="31"/>
      <c r="S26" s="31"/>
      <c r="T26" s="31"/>
      <c r="U26" s="31"/>
      <c r="V26" s="31"/>
      <c r="W26" s="31"/>
      <c r="Y26" s="41"/>
      <c r="AE26" s="10"/>
      <c r="AL26" s="10"/>
    </row>
    <row r="27" spans="1:38" ht="13.5" customHeight="1" x14ac:dyDescent="0.2">
      <c r="A27" s="37"/>
      <c r="B27" s="21">
        <v>25</v>
      </c>
      <c r="C27" s="9">
        <v>27.21</v>
      </c>
      <c r="D27" s="35" t="s">
        <v>89</v>
      </c>
      <c r="E27" s="61" t="s">
        <v>88</v>
      </c>
      <c r="F27" s="62" t="s">
        <v>90</v>
      </c>
      <c r="G27" s="28">
        <f t="shared" si="4"/>
        <v>22.82</v>
      </c>
      <c r="H27" s="38">
        <v>4.3</v>
      </c>
      <c r="I27" s="38">
        <v>4.3</v>
      </c>
      <c r="J27" s="83"/>
      <c r="K27" s="83"/>
      <c r="L27" s="66">
        <v>10.5</v>
      </c>
      <c r="M27" s="30">
        <f t="shared" si="1"/>
        <v>39606.152777777781</v>
      </c>
      <c r="N27" s="63">
        <f t="shared" si="2"/>
        <v>45.15</v>
      </c>
      <c r="O27" s="30">
        <f t="shared" si="3"/>
        <v>39606.184027777781</v>
      </c>
      <c r="P27" s="87"/>
      <c r="Q27" s="19"/>
      <c r="R27" s="31"/>
      <c r="S27" s="31"/>
      <c r="T27" s="31"/>
      <c r="U27" s="31"/>
      <c r="V27" s="31"/>
      <c r="W27" s="31"/>
      <c r="AL27" s="10"/>
    </row>
    <row r="28" spans="1:38" ht="13.5" customHeight="1" x14ac:dyDescent="0.2">
      <c r="A28" s="37"/>
      <c r="B28" s="21">
        <v>26</v>
      </c>
      <c r="C28" s="9">
        <v>22.82</v>
      </c>
      <c r="D28" s="35" t="s">
        <v>91</v>
      </c>
      <c r="E28" s="61" t="s">
        <v>92</v>
      </c>
      <c r="F28" s="62" t="s">
        <v>93</v>
      </c>
      <c r="G28" s="28">
        <f t="shared" si="4"/>
        <v>16.64</v>
      </c>
      <c r="H28" s="38">
        <v>6.2</v>
      </c>
      <c r="I28" s="38">
        <v>6.2</v>
      </c>
      <c r="J28" s="78"/>
      <c r="K28" s="79"/>
      <c r="L28" s="66">
        <v>10.5</v>
      </c>
      <c r="M28" s="30">
        <f t="shared" si="1"/>
        <v>39606.184027777781</v>
      </c>
      <c r="N28" s="63">
        <f t="shared" si="2"/>
        <v>65.100000000000009</v>
      </c>
      <c r="O28" s="30">
        <f t="shared" si="3"/>
        <v>39606.229166666672</v>
      </c>
      <c r="P28" s="87"/>
      <c r="Q28" s="19"/>
      <c r="R28" s="31"/>
      <c r="S28" s="31"/>
      <c r="T28" s="31"/>
      <c r="U28" s="31"/>
      <c r="V28" s="31"/>
      <c r="W28" s="31"/>
      <c r="AL28" s="10"/>
    </row>
    <row r="29" spans="1:38" ht="13.5" customHeight="1" x14ac:dyDescent="0.2">
      <c r="A29" s="37"/>
      <c r="B29" s="21">
        <v>27</v>
      </c>
      <c r="C29" s="9">
        <v>16.64</v>
      </c>
      <c r="D29" s="35" t="s">
        <v>94</v>
      </c>
      <c r="E29" s="61" t="s">
        <v>95</v>
      </c>
      <c r="F29" s="62" t="s">
        <v>96</v>
      </c>
      <c r="G29" s="28">
        <f t="shared" si="4"/>
        <v>8.7899999999999991</v>
      </c>
      <c r="H29" s="38">
        <v>7.8</v>
      </c>
      <c r="I29" s="38">
        <v>7.8</v>
      </c>
      <c r="J29" s="83"/>
      <c r="K29" s="83"/>
      <c r="L29" s="66">
        <v>10.5</v>
      </c>
      <c r="M29" s="30">
        <f t="shared" si="1"/>
        <v>39606.229166666672</v>
      </c>
      <c r="N29" s="63">
        <f t="shared" si="2"/>
        <v>81.899999999999991</v>
      </c>
      <c r="O29" s="30">
        <f t="shared" si="3"/>
        <v>39606.285416666673</v>
      </c>
      <c r="P29" s="87"/>
      <c r="Q29" s="19"/>
      <c r="R29" s="31"/>
      <c r="S29" s="31"/>
      <c r="T29" s="31"/>
      <c r="U29" s="31"/>
      <c r="V29" s="31"/>
      <c r="W29" s="31"/>
      <c r="AB29" s="24"/>
      <c r="AL29" s="10"/>
    </row>
    <row r="30" spans="1:38" ht="13.5" customHeight="1" x14ac:dyDescent="0.2">
      <c r="A30" s="37"/>
      <c r="B30" s="21">
        <v>28</v>
      </c>
      <c r="C30" s="9">
        <v>8.7899999999999991</v>
      </c>
      <c r="D30" s="35" t="s">
        <v>97</v>
      </c>
      <c r="E30" s="61" t="s">
        <v>98</v>
      </c>
      <c r="F30" s="62" t="s">
        <v>99</v>
      </c>
      <c r="G30" s="28">
        <f t="shared" si="4"/>
        <v>3.1</v>
      </c>
      <c r="H30" s="38">
        <v>5.6</v>
      </c>
      <c r="I30" s="38">
        <v>5.6</v>
      </c>
      <c r="J30" s="78"/>
      <c r="K30" s="78"/>
      <c r="L30" s="66">
        <v>10.5</v>
      </c>
      <c r="M30" s="30">
        <f>IF(O30&lt;&gt;"",IF(N30&lt;&gt;"",O30-TIME(0,N30,0),""),"")</f>
        <v>39606.285416666673</v>
      </c>
      <c r="N30" s="63">
        <f t="shared" si="2"/>
        <v>58.8</v>
      </c>
      <c r="O30" s="30">
        <f t="shared" si="3"/>
        <v>39606.325694444451</v>
      </c>
      <c r="P30" s="87"/>
      <c r="Q30" s="19"/>
      <c r="R30" s="42"/>
      <c r="S30" s="42"/>
      <c r="T30" s="31"/>
      <c r="U30" s="31"/>
      <c r="V30" s="31"/>
      <c r="W30" s="31"/>
      <c r="AB30"/>
      <c r="AL30" s="10"/>
    </row>
    <row r="31" spans="1:38" ht="13.5" customHeight="1" x14ac:dyDescent="0.2">
      <c r="A31" s="37"/>
      <c r="B31" s="21">
        <v>29</v>
      </c>
      <c r="C31" s="9">
        <v>3.1</v>
      </c>
      <c r="D31" s="35" t="s">
        <v>100</v>
      </c>
      <c r="E31" s="61" t="s">
        <v>101</v>
      </c>
      <c r="F31" s="62" t="s">
        <v>102</v>
      </c>
      <c r="G31" s="28" t="str">
        <f t="shared" si="4"/>
        <v/>
      </c>
      <c r="H31" s="38">
        <v>4.5</v>
      </c>
      <c r="I31" s="38">
        <v>4.5</v>
      </c>
      <c r="J31" s="78"/>
      <c r="K31" s="79"/>
      <c r="L31" s="66">
        <v>10.5</v>
      </c>
      <c r="M31" s="30">
        <f t="shared" si="1"/>
        <v>39606.325694444451</v>
      </c>
      <c r="N31" s="63">
        <f t="shared" si="2"/>
        <v>47.25</v>
      </c>
      <c r="O31" s="30">
        <f t="shared" si="3"/>
        <v>39606.358333333337</v>
      </c>
      <c r="P31" s="87"/>
      <c r="Q31" s="19"/>
      <c r="R31" s="42"/>
      <c r="S31" s="42"/>
      <c r="T31" s="31"/>
      <c r="U31" s="31"/>
      <c r="V31" s="31"/>
      <c r="W31" s="31"/>
      <c r="AB31"/>
      <c r="AI31" s="33"/>
      <c r="AJ31" s="33"/>
      <c r="AK31" s="33"/>
      <c r="AL31" s="10"/>
    </row>
    <row r="32" spans="1:38" ht="13.5" customHeight="1" x14ac:dyDescent="0.2">
      <c r="A32" s="37"/>
      <c r="B32" s="21">
        <v>30</v>
      </c>
      <c r="C32" s="9"/>
      <c r="D32" s="35" t="s">
        <v>103</v>
      </c>
      <c r="E32" s="61" t="s">
        <v>104</v>
      </c>
      <c r="F32" s="62" t="s">
        <v>105</v>
      </c>
      <c r="G32" s="28" t="str">
        <f t="shared" si="4"/>
        <v/>
      </c>
      <c r="H32" s="38">
        <v>4.7</v>
      </c>
      <c r="I32" s="38">
        <v>4.7</v>
      </c>
      <c r="J32" s="78"/>
      <c r="K32" s="79"/>
      <c r="L32" s="66">
        <v>10.5</v>
      </c>
      <c r="M32" s="30">
        <f t="shared" si="1"/>
        <v>39606.358333333337</v>
      </c>
      <c r="N32" s="63">
        <f t="shared" si="2"/>
        <v>49.35</v>
      </c>
      <c r="O32" s="30">
        <f t="shared" si="3"/>
        <v>39606.392361111117</v>
      </c>
      <c r="P32" s="87"/>
      <c r="Q32" s="19"/>
      <c r="R32" s="42"/>
      <c r="S32" s="31"/>
      <c r="T32" s="31"/>
      <c r="U32" s="31"/>
      <c r="V32" s="31"/>
      <c r="W32" s="31"/>
      <c r="AB32"/>
      <c r="AI32" s="33"/>
      <c r="AJ32" s="33"/>
      <c r="AK32" s="33"/>
      <c r="AL32" s="10"/>
    </row>
    <row r="33" spans="1:28" ht="13.5" customHeight="1" x14ac:dyDescent="0.2">
      <c r="A33" s="37"/>
      <c r="B33" s="21">
        <v>31</v>
      </c>
      <c r="C33" s="9"/>
      <c r="D33" s="35" t="s">
        <v>106</v>
      </c>
      <c r="E33" s="61" t="s">
        <v>107</v>
      </c>
      <c r="F33" s="62" t="s">
        <v>108</v>
      </c>
      <c r="G33" s="28" t="str">
        <f t="shared" si="4"/>
        <v/>
      </c>
      <c r="H33" s="38">
        <v>4.3</v>
      </c>
      <c r="I33" s="38">
        <v>4.3</v>
      </c>
      <c r="J33" s="78"/>
      <c r="K33" s="79"/>
      <c r="L33" s="66">
        <v>10.5</v>
      </c>
      <c r="M33" s="30">
        <f>IF(O33&lt;&gt;"",IF(N33&lt;&gt;"",O33-TIME(0,N33,0),""),"")</f>
        <v>39606.392361111117</v>
      </c>
      <c r="N33" s="63">
        <f t="shared" si="2"/>
        <v>45.15</v>
      </c>
      <c r="O33" s="30">
        <f>M34</f>
        <v>39606.423611111117</v>
      </c>
      <c r="P33" s="87"/>
      <c r="Q33" s="19"/>
      <c r="R33" s="31"/>
      <c r="S33" s="31"/>
      <c r="T33" s="31"/>
      <c r="U33" s="31"/>
      <c r="V33" s="31"/>
      <c r="W33" s="31"/>
      <c r="AB33"/>
    </row>
    <row r="34" spans="1:28" ht="13.5" customHeight="1" thickBot="1" x14ac:dyDescent="0.25">
      <c r="A34" s="37"/>
      <c r="B34" s="22">
        <v>32</v>
      </c>
      <c r="C34" s="9"/>
      <c r="D34" s="35" t="s">
        <v>109</v>
      </c>
      <c r="E34" s="61" t="s">
        <v>110</v>
      </c>
      <c r="F34" s="62" t="s">
        <v>111</v>
      </c>
      <c r="G34" s="29"/>
      <c r="H34" s="39">
        <v>5</v>
      </c>
      <c r="I34" s="39">
        <v>5</v>
      </c>
      <c r="J34" s="83"/>
      <c r="K34" s="83"/>
      <c r="L34" s="66">
        <v>10</v>
      </c>
      <c r="M34" s="30">
        <f>IF(O34&lt;&gt;"",IF(N34&lt;&gt;"",O34-TIME(0,N34,0),""),"")</f>
        <v>39606.423611111117</v>
      </c>
      <c r="N34" s="63">
        <f t="shared" si="2"/>
        <v>50</v>
      </c>
      <c r="O34" s="30">
        <v>39606.458333333336</v>
      </c>
      <c r="P34" s="87"/>
      <c r="Q34" s="19"/>
      <c r="R34" s="31"/>
      <c r="S34" s="31"/>
      <c r="T34" s="31"/>
      <c r="U34" s="31"/>
      <c r="V34" s="31"/>
      <c r="W34" s="31"/>
      <c r="AB34" s="24"/>
    </row>
    <row r="35" spans="1:28" ht="12.75" customHeight="1" thickBot="1" x14ac:dyDescent="0.25">
      <c r="B35" s="46" t="s">
        <v>112</v>
      </c>
      <c r="D35" s="44" t="s">
        <v>113</v>
      </c>
      <c r="E35" s="45" t="s">
        <v>114</v>
      </c>
      <c r="F35" s="84" t="s">
        <v>115</v>
      </c>
      <c r="G35" s="18"/>
      <c r="H35" s="40">
        <f>SUM(H3:H34)</f>
        <v>200.10000000000002</v>
      </c>
      <c r="I35" s="40">
        <f>SUM(I3:I34)</f>
        <v>200.10000000000002</v>
      </c>
      <c r="K35" s="81" t="s">
        <v>116</v>
      </c>
      <c r="L35" s="11">
        <f>N35/H35</f>
        <v>10.48750624687656</v>
      </c>
      <c r="M35" s="12" t="s">
        <v>117</v>
      </c>
      <c r="N35" s="23">
        <f>SUM(N3:N34)</f>
        <v>2098.5499999999997</v>
      </c>
      <c r="O35" s="13"/>
      <c r="P35" s="16"/>
      <c r="Q35" s="10"/>
      <c r="R35" s="32"/>
      <c r="S35" s="32"/>
      <c r="T35" s="32"/>
      <c r="AB35" s="24"/>
    </row>
    <row r="36" spans="1:28" ht="11.25" customHeight="1" x14ac:dyDescent="0.2"/>
    <row r="37" spans="1:28" ht="11.25" customHeight="1" x14ac:dyDescent="0.2">
      <c r="D37" s="85"/>
      <c r="E37" s="24"/>
      <c r="F37" s="24"/>
    </row>
    <row r="38" spans="1:28" ht="11.25" customHeight="1" x14ac:dyDescent="0.2">
      <c r="D38" s="85"/>
      <c r="E38" s="86"/>
      <c r="F38" s="24"/>
    </row>
    <row r="39" spans="1:28" ht="11.25" customHeight="1" x14ac:dyDescent="0.2">
      <c r="D39" s="85"/>
      <c r="E39" s="24"/>
      <c r="F39" s="24"/>
    </row>
    <row r="40" spans="1:28" ht="11.25" customHeight="1" x14ac:dyDescent="0.2">
      <c r="D40" s="24"/>
      <c r="E40" s="24"/>
      <c r="F40" s="24"/>
    </row>
    <row r="41" spans="1:28" ht="11.25" customHeight="1" x14ac:dyDescent="0.2">
      <c r="D41" s="24"/>
      <c r="E41" s="24"/>
      <c r="F41" s="24"/>
    </row>
    <row r="42" spans="1:28" ht="11.25" customHeight="1" x14ac:dyDescent="0.2">
      <c r="D42" s="24"/>
      <c r="E42" s="24"/>
      <c r="F42" s="24"/>
    </row>
    <row r="43" spans="1:28" ht="11.25" customHeight="1" x14ac:dyDescent="0.2">
      <c r="D43" s="24"/>
      <c r="E43" s="24"/>
      <c r="F43" s="24"/>
    </row>
    <row r="44" spans="1:28" ht="11.25" customHeight="1" x14ac:dyDescent="0.2">
      <c r="D44" s="24"/>
      <c r="E44" s="24"/>
      <c r="F44" s="24"/>
      <c r="G44" s="2"/>
    </row>
    <row r="45" spans="1:28" ht="11.25" customHeight="1" x14ac:dyDescent="0.2">
      <c r="D45" s="24"/>
      <c r="E45" s="24"/>
      <c r="F45" s="24"/>
      <c r="G45" s="2"/>
    </row>
    <row r="46" spans="1:28" ht="11.25" customHeight="1" x14ac:dyDescent="0.2">
      <c r="D46" s="85"/>
      <c r="E46" s="24"/>
      <c r="F46" s="24"/>
      <c r="G46" s="2"/>
    </row>
    <row r="47" spans="1:28" ht="11.25" customHeight="1" x14ac:dyDescent="0.2">
      <c r="G47" s="2"/>
    </row>
    <row r="48" spans="1:28" ht="11.25" customHeight="1" x14ac:dyDescent="0.2">
      <c r="G48" s="2"/>
    </row>
    <row r="49" spans="7:7" ht="11.25" customHeight="1" x14ac:dyDescent="0.2">
      <c r="G49" s="2"/>
    </row>
    <row r="50" spans="7:7" ht="11.25" customHeight="1" x14ac:dyDescent="0.2">
      <c r="G50" s="2"/>
    </row>
    <row r="51" spans="7:7" ht="11.25" customHeight="1" x14ac:dyDescent="0.2">
      <c r="G51" s="2"/>
    </row>
    <row r="52" spans="7:7" ht="11.25" customHeight="1" x14ac:dyDescent="0.2">
      <c r="G52" s="2"/>
    </row>
    <row r="53" spans="7:7" ht="11.25" customHeight="1" x14ac:dyDescent="0.2">
      <c r="G53" s="2"/>
    </row>
    <row r="54" spans="7:7" ht="11.25" customHeight="1" x14ac:dyDescent="0.2">
      <c r="G54" s="2"/>
    </row>
    <row r="55" spans="7:7" ht="12" x14ac:dyDescent="0.2"/>
    <row r="56" spans="7:7" ht="12" x14ac:dyDescent="0.2"/>
    <row r="57" spans="7:7" ht="12" x14ac:dyDescent="0.2"/>
    <row r="58" spans="7:7" ht="12" x14ac:dyDescent="0.2"/>
  </sheetData>
  <autoFilter ref="E2:Q35" xr:uid="{00000000-0009-0000-0000-000000000000}"/>
  <phoneticPr fontId="0" type="noConversion"/>
  <pageMargins left="0.28000000000000003" right="0.33" top="0.17" bottom="0.16" header="0.16" footer="0.16"/>
  <pageSetup scale="9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workbookViewId="0">
      <selection activeCell="K1" sqref="K1"/>
    </sheetView>
  </sheetViews>
  <sheetFormatPr defaultRowHeight="12.75" x14ac:dyDescent="0.2"/>
  <cols>
    <col min="1" max="1" width="4.42578125" customWidth="1"/>
    <col min="2" max="2" width="0" hidden="1" customWidth="1"/>
    <col min="3" max="3" width="17.42578125" customWidth="1"/>
    <col min="4" max="4" width="19.28515625" customWidth="1"/>
    <col min="5" max="5" width="21.42578125" customWidth="1"/>
    <col min="6" max="6" width="0" hidden="1" customWidth="1"/>
    <col min="7" max="7" width="5.140625" customWidth="1"/>
    <col min="8" max="8" width="7.42578125" style="1" customWidth="1"/>
    <col min="9" max="9" width="23" customWidth="1"/>
    <col min="10" max="10" width="22.5703125" bestFit="1" customWidth="1"/>
    <col min="11" max="11" width="23" customWidth="1"/>
    <col min="12" max="12" width="8.7109375" customWidth="1"/>
    <col min="13" max="13" width="8" customWidth="1"/>
    <col min="14" max="14" width="21.42578125" customWidth="1"/>
  </cols>
  <sheetData>
    <row r="1" spans="1:14" ht="48" x14ac:dyDescent="0.2">
      <c r="A1" s="20" t="s">
        <v>0</v>
      </c>
      <c r="B1" s="5" t="s">
        <v>1</v>
      </c>
      <c r="C1" s="34" t="s">
        <v>2</v>
      </c>
      <c r="D1" s="4" t="s">
        <v>3</v>
      </c>
      <c r="E1" s="6" t="s">
        <v>4</v>
      </c>
      <c r="F1" s="7" t="s">
        <v>1</v>
      </c>
      <c r="G1" s="8" t="s">
        <v>5</v>
      </c>
      <c r="H1" s="15" t="s">
        <v>9</v>
      </c>
      <c r="I1" s="17"/>
      <c r="J1" s="17"/>
      <c r="K1" s="17"/>
      <c r="L1" s="17" t="s">
        <v>14</v>
      </c>
      <c r="M1" s="17" t="s">
        <v>15</v>
      </c>
      <c r="N1" s="17" t="s">
        <v>16</v>
      </c>
    </row>
    <row r="2" spans="1:14" x14ac:dyDescent="0.2">
      <c r="A2" s="21">
        <v>1</v>
      </c>
      <c r="B2" s="9">
        <v>184.5</v>
      </c>
      <c r="C2" s="35" t="s">
        <v>17</v>
      </c>
      <c r="D2" s="25" t="s">
        <v>18</v>
      </c>
      <c r="E2" s="26" t="s">
        <v>19</v>
      </c>
      <c r="F2" s="28">
        <f t="shared" ref="F2:F10" si="0">IF(B3="","",B3)</f>
        <v>173.37</v>
      </c>
      <c r="G2" s="38">
        <v>11.4</v>
      </c>
      <c r="H2" s="43">
        <v>39605.105555555594</v>
      </c>
      <c r="I2" s="31"/>
      <c r="J2" s="31"/>
      <c r="K2" s="31"/>
      <c r="L2" s="31"/>
      <c r="M2" s="31"/>
      <c r="N2" s="31"/>
    </row>
    <row r="3" spans="1:14" x14ac:dyDescent="0.2">
      <c r="A3" s="21">
        <v>2</v>
      </c>
      <c r="B3" s="9">
        <v>173.37</v>
      </c>
      <c r="C3" s="35" t="s">
        <v>20</v>
      </c>
      <c r="D3" s="25" t="s">
        <v>21</v>
      </c>
      <c r="E3" s="26" t="s">
        <v>22</v>
      </c>
      <c r="F3" s="28">
        <f t="shared" si="0"/>
        <v>162.1</v>
      </c>
      <c r="G3" s="38">
        <v>11</v>
      </c>
      <c r="H3" s="43">
        <v>39605.180555555591</v>
      </c>
      <c r="I3" s="31"/>
      <c r="J3" s="31"/>
      <c r="K3" s="31"/>
      <c r="L3" s="31"/>
      <c r="M3" s="31"/>
      <c r="N3" s="31"/>
    </row>
    <row r="4" spans="1:14" x14ac:dyDescent="0.2">
      <c r="A4" s="21">
        <v>3</v>
      </c>
      <c r="B4" s="9">
        <v>162.1</v>
      </c>
      <c r="C4" s="35" t="s">
        <v>23</v>
      </c>
      <c r="D4" s="25" t="s">
        <v>24</v>
      </c>
      <c r="E4" s="26" t="s">
        <v>25</v>
      </c>
      <c r="F4" s="28">
        <f>IF(B5="","",B5)</f>
        <v>156.19999999999999</v>
      </c>
      <c r="G4" s="38">
        <v>6.1</v>
      </c>
      <c r="H4" s="43">
        <v>39605.24930555559</v>
      </c>
      <c r="I4" s="42"/>
      <c r="J4" s="31"/>
      <c r="K4" s="31"/>
      <c r="L4" s="31"/>
      <c r="M4" s="31"/>
      <c r="N4" s="31"/>
    </row>
    <row r="5" spans="1:14" x14ac:dyDescent="0.2">
      <c r="A5" s="21">
        <v>4</v>
      </c>
      <c r="B5" s="9">
        <v>156.19999999999999</v>
      </c>
      <c r="C5" s="35" t="s">
        <v>26</v>
      </c>
      <c r="D5" s="25" t="s">
        <v>27</v>
      </c>
      <c r="E5" s="26" t="s">
        <v>28</v>
      </c>
      <c r="F5" s="28">
        <f t="shared" si="0"/>
        <v>148.80000000000001</v>
      </c>
      <c r="G5" s="38">
        <v>6.2</v>
      </c>
      <c r="H5" s="43">
        <v>39605.290277777814</v>
      </c>
      <c r="I5" s="31"/>
      <c r="J5" s="31"/>
      <c r="K5" s="31"/>
      <c r="L5" s="31"/>
      <c r="M5" s="31"/>
      <c r="N5" s="31"/>
    </row>
    <row r="6" spans="1:14" ht="22.5" x14ac:dyDescent="0.2">
      <c r="A6" s="21">
        <v>5</v>
      </c>
      <c r="B6" s="9">
        <v>148.80000000000001</v>
      </c>
      <c r="C6" s="35" t="s">
        <v>29</v>
      </c>
      <c r="D6" s="25" t="s">
        <v>30</v>
      </c>
      <c r="E6" s="26" t="s">
        <v>31</v>
      </c>
      <c r="F6" s="28">
        <f t="shared" si="0"/>
        <v>140.9</v>
      </c>
      <c r="G6" s="38">
        <v>9.1999999999999993</v>
      </c>
      <c r="H6" s="43">
        <v>39605.333333333372</v>
      </c>
      <c r="I6" s="31"/>
      <c r="J6" s="31"/>
      <c r="K6" s="31"/>
      <c r="L6" s="31"/>
      <c r="M6" s="31"/>
      <c r="N6" s="31"/>
    </row>
    <row r="7" spans="1:14" ht="22.5" x14ac:dyDescent="0.2">
      <c r="A7" s="21">
        <v>6</v>
      </c>
      <c r="B7" s="9">
        <v>140.9</v>
      </c>
      <c r="C7" s="35" t="s">
        <v>32</v>
      </c>
      <c r="D7" s="25" t="s">
        <v>33</v>
      </c>
      <c r="E7" s="26" t="s">
        <v>34</v>
      </c>
      <c r="F7" s="28">
        <f t="shared" si="0"/>
        <v>130.69999999999999</v>
      </c>
      <c r="G7" s="38">
        <v>10.1</v>
      </c>
      <c r="H7" s="43">
        <v>39605.397222222258</v>
      </c>
      <c r="I7" s="31"/>
      <c r="J7" s="31"/>
      <c r="K7" s="31"/>
      <c r="L7" s="31"/>
      <c r="M7" s="31"/>
      <c r="N7" s="31"/>
    </row>
    <row r="8" spans="1:14" x14ac:dyDescent="0.2">
      <c r="A8" s="21">
        <v>7</v>
      </c>
      <c r="B8" s="9">
        <v>130.69999999999999</v>
      </c>
      <c r="C8" s="35" t="s">
        <v>35</v>
      </c>
      <c r="D8" s="25" t="s">
        <v>36</v>
      </c>
      <c r="E8" s="26" t="s">
        <v>37</v>
      </c>
      <c r="F8" s="28">
        <f t="shared" si="0"/>
        <v>124.33</v>
      </c>
      <c r="G8" s="38">
        <v>6.4</v>
      </c>
      <c r="H8" s="43">
        <v>39605.461805555591</v>
      </c>
      <c r="I8" s="31"/>
      <c r="J8" s="31"/>
      <c r="K8" s="31"/>
      <c r="L8" s="31"/>
      <c r="M8" s="31"/>
      <c r="N8" s="31"/>
    </row>
    <row r="9" spans="1:14" x14ac:dyDescent="0.2">
      <c r="A9" s="21">
        <v>8</v>
      </c>
      <c r="B9" s="9">
        <v>124.33</v>
      </c>
      <c r="C9" s="35" t="s">
        <v>38</v>
      </c>
      <c r="D9" s="25" t="s">
        <v>39</v>
      </c>
      <c r="E9" s="26" t="s">
        <v>40</v>
      </c>
      <c r="F9" s="28">
        <f t="shared" si="0"/>
        <v>116.74</v>
      </c>
      <c r="G9" s="38">
        <v>7.5</v>
      </c>
      <c r="H9" s="43">
        <v>39605.506250000035</v>
      </c>
      <c r="I9" s="31"/>
      <c r="J9" s="31"/>
      <c r="K9" s="31"/>
      <c r="L9" s="31"/>
      <c r="M9" s="31"/>
      <c r="N9" s="31"/>
    </row>
    <row r="10" spans="1:14" x14ac:dyDescent="0.2">
      <c r="A10" s="21">
        <v>9</v>
      </c>
      <c r="B10" s="9">
        <v>116.74</v>
      </c>
      <c r="C10" s="35" t="s">
        <v>41</v>
      </c>
      <c r="D10" s="25" t="s">
        <v>42</v>
      </c>
      <c r="E10" s="26" t="s">
        <v>43</v>
      </c>
      <c r="F10" s="28">
        <f t="shared" si="0"/>
        <v>108.74</v>
      </c>
      <c r="G10" s="38">
        <v>8.1</v>
      </c>
      <c r="H10" s="43">
        <v>39605.55902777781</v>
      </c>
      <c r="I10" s="31"/>
      <c r="J10" s="31"/>
      <c r="K10" s="31"/>
      <c r="L10" s="31"/>
      <c r="M10" s="31"/>
      <c r="N10" s="31"/>
    </row>
    <row r="11" spans="1:14" x14ac:dyDescent="0.2">
      <c r="A11" s="21">
        <v>10</v>
      </c>
      <c r="B11" s="9">
        <v>108.74</v>
      </c>
      <c r="C11" s="35" t="s">
        <v>44</v>
      </c>
      <c r="D11" s="25" t="s">
        <v>45</v>
      </c>
      <c r="E11" s="26" t="s">
        <v>46</v>
      </c>
      <c r="F11" s="28">
        <f>IF(B12="","",B12)</f>
        <v>106.8</v>
      </c>
      <c r="G11" s="38">
        <v>2.1</v>
      </c>
      <c r="H11" s="43">
        <v>39605.611805555585</v>
      </c>
      <c r="I11" s="31"/>
      <c r="J11" s="31"/>
      <c r="K11" s="31"/>
      <c r="L11" s="31"/>
      <c r="M11" s="31"/>
      <c r="N11" s="31"/>
    </row>
    <row r="12" spans="1:14" x14ac:dyDescent="0.2">
      <c r="A12" s="21">
        <v>11</v>
      </c>
      <c r="B12" s="9">
        <v>106.8</v>
      </c>
      <c r="C12" s="35" t="s">
        <v>47</v>
      </c>
      <c r="D12" s="25" t="s">
        <v>48</v>
      </c>
      <c r="E12" s="26" t="s">
        <v>49</v>
      </c>
      <c r="F12" s="28">
        <f t="shared" ref="F12:F32" si="1">IF(B13="","",B13)</f>
        <v>99.79</v>
      </c>
      <c r="G12" s="38">
        <v>7</v>
      </c>
      <c r="H12" s="43">
        <v>39605.626388888915</v>
      </c>
      <c r="I12" s="31"/>
      <c r="J12" s="31"/>
      <c r="K12" s="31"/>
      <c r="L12" s="31"/>
      <c r="M12" s="31"/>
      <c r="N12" s="31"/>
    </row>
    <row r="13" spans="1:14" x14ac:dyDescent="0.2">
      <c r="A13" s="21">
        <v>12</v>
      </c>
      <c r="B13" s="9">
        <v>99.79</v>
      </c>
      <c r="C13" s="35" t="s">
        <v>50</v>
      </c>
      <c r="D13" s="25" t="s">
        <v>51</v>
      </c>
      <c r="E13" s="26" t="s">
        <v>52</v>
      </c>
      <c r="F13" s="28">
        <v>88.1</v>
      </c>
      <c r="G13" s="38">
        <v>11.7</v>
      </c>
      <c r="H13" s="43">
        <v>39605.675000000025</v>
      </c>
      <c r="I13" s="31"/>
      <c r="J13" s="31"/>
      <c r="K13" s="31"/>
      <c r="L13" s="31"/>
      <c r="M13" s="31"/>
      <c r="N13" s="31"/>
    </row>
    <row r="14" spans="1:14" x14ac:dyDescent="0.2">
      <c r="A14" s="21">
        <v>13</v>
      </c>
      <c r="B14" s="9">
        <v>88.1</v>
      </c>
      <c r="C14" s="35" t="s">
        <v>53</v>
      </c>
      <c r="D14" s="25" t="s">
        <v>54</v>
      </c>
      <c r="E14" s="26" t="s">
        <v>55</v>
      </c>
      <c r="F14" s="28">
        <v>85.5</v>
      </c>
      <c r="G14" s="38">
        <v>3.7</v>
      </c>
      <c r="H14" s="43">
        <v>39605.752083333355</v>
      </c>
      <c r="I14" s="31"/>
      <c r="J14" s="31"/>
      <c r="K14" s="31"/>
      <c r="L14" s="31"/>
      <c r="M14" s="31"/>
      <c r="N14" s="31"/>
    </row>
    <row r="15" spans="1:14" ht="22.5" x14ac:dyDescent="0.2">
      <c r="A15" s="21">
        <v>14</v>
      </c>
      <c r="B15" s="9">
        <v>84.4</v>
      </c>
      <c r="C15" s="35" t="s">
        <v>56</v>
      </c>
      <c r="D15" s="25" t="s">
        <v>57</v>
      </c>
      <c r="E15" s="26" t="s">
        <v>58</v>
      </c>
      <c r="F15" s="28">
        <f t="shared" si="1"/>
        <v>80.900000000000006</v>
      </c>
      <c r="G15" s="38">
        <v>3.4</v>
      </c>
      <c r="H15" s="43">
        <v>39605.777777777796</v>
      </c>
      <c r="I15" s="31"/>
      <c r="J15" s="31"/>
      <c r="K15" s="31"/>
      <c r="L15" s="31"/>
      <c r="M15" s="31"/>
      <c r="N15" s="31"/>
    </row>
    <row r="16" spans="1:14" x14ac:dyDescent="0.2">
      <c r="A16" s="21">
        <v>15</v>
      </c>
      <c r="B16" s="9">
        <v>80.900000000000006</v>
      </c>
      <c r="C16" s="35" t="s">
        <v>59</v>
      </c>
      <c r="D16" s="25" t="s">
        <v>60</v>
      </c>
      <c r="E16" s="26" t="s">
        <v>61</v>
      </c>
      <c r="F16" s="28">
        <f t="shared" si="1"/>
        <v>76.650000000000006</v>
      </c>
      <c r="G16" s="38">
        <v>4.0999999999999996</v>
      </c>
      <c r="H16" s="43">
        <v>39605.803472222236</v>
      </c>
      <c r="I16" s="31"/>
      <c r="J16" s="31"/>
      <c r="K16" s="31"/>
      <c r="L16" s="31"/>
      <c r="M16" s="31"/>
      <c r="N16" s="31"/>
    </row>
    <row r="17" spans="1:14" x14ac:dyDescent="0.2">
      <c r="A17" s="21">
        <v>16</v>
      </c>
      <c r="B17" s="9">
        <v>76.650000000000006</v>
      </c>
      <c r="C17" s="35" t="s">
        <v>62</v>
      </c>
      <c r="D17" s="25" t="s">
        <v>63</v>
      </c>
      <c r="E17" s="26" t="s">
        <v>64</v>
      </c>
      <c r="F17" s="28">
        <f t="shared" si="1"/>
        <v>72.650000000000006</v>
      </c>
      <c r="G17" s="38">
        <v>4.0999999999999996</v>
      </c>
      <c r="H17" s="43">
        <v>39605.829166666677</v>
      </c>
      <c r="I17" s="31"/>
      <c r="J17" s="31"/>
      <c r="K17" s="31"/>
      <c r="L17" s="31"/>
      <c r="M17" s="31"/>
      <c r="N17" s="31"/>
    </row>
    <row r="18" spans="1:14" x14ac:dyDescent="0.2">
      <c r="A18" s="21">
        <v>17</v>
      </c>
      <c r="B18" s="9">
        <v>72.650000000000006</v>
      </c>
      <c r="C18" s="35" t="s">
        <v>65</v>
      </c>
      <c r="D18" s="25" t="s">
        <v>66</v>
      </c>
      <c r="E18" s="26" t="s">
        <v>67</v>
      </c>
      <c r="F18" s="28">
        <f t="shared" si="1"/>
        <v>64.89</v>
      </c>
      <c r="G18" s="38">
        <v>8</v>
      </c>
      <c r="H18" s="43">
        <v>39605.857638888898</v>
      </c>
      <c r="I18" s="31"/>
      <c r="J18" s="31"/>
      <c r="K18" s="31"/>
      <c r="L18" s="31"/>
      <c r="M18" s="31"/>
      <c r="N18" s="31"/>
    </row>
    <row r="19" spans="1:14" x14ac:dyDescent="0.2">
      <c r="A19" s="21">
        <v>18</v>
      </c>
      <c r="B19" s="9">
        <v>64.89</v>
      </c>
      <c r="C19" s="35" t="s">
        <v>68</v>
      </c>
      <c r="D19" s="25" t="s">
        <v>69</v>
      </c>
      <c r="E19" s="26" t="s">
        <v>70</v>
      </c>
      <c r="F19" s="28">
        <f t="shared" si="1"/>
        <v>58.18</v>
      </c>
      <c r="G19" s="38">
        <v>6.7</v>
      </c>
      <c r="H19" s="43">
        <v>39605.910416666673</v>
      </c>
      <c r="I19" s="31"/>
      <c r="J19" s="31"/>
      <c r="K19" s="31"/>
      <c r="L19" s="31"/>
      <c r="M19" s="31"/>
      <c r="N19" s="31"/>
    </row>
    <row r="20" spans="1:14" x14ac:dyDescent="0.2">
      <c r="A20" s="21">
        <v>19</v>
      </c>
      <c r="B20" s="9">
        <v>58.18</v>
      </c>
      <c r="C20" s="35" t="s">
        <v>71</v>
      </c>
      <c r="D20" s="25" t="s">
        <v>72</v>
      </c>
      <c r="E20" s="26" t="s">
        <v>73</v>
      </c>
      <c r="F20" s="28">
        <f t="shared" si="1"/>
        <v>55</v>
      </c>
      <c r="G20" s="38">
        <v>3</v>
      </c>
      <c r="H20" s="43">
        <v>39605.95694444445</v>
      </c>
      <c r="I20" s="31"/>
      <c r="J20" s="31"/>
      <c r="K20" s="31"/>
      <c r="L20" s="31"/>
      <c r="M20" s="31"/>
      <c r="N20" s="31"/>
    </row>
    <row r="21" spans="1:14" x14ac:dyDescent="0.2">
      <c r="A21" s="21">
        <v>20</v>
      </c>
      <c r="B21" s="9">
        <v>55</v>
      </c>
      <c r="C21" s="35" t="s">
        <v>74</v>
      </c>
      <c r="D21" s="25" t="s">
        <v>75</v>
      </c>
      <c r="E21" s="26" t="s">
        <v>76</v>
      </c>
      <c r="F21" s="28">
        <f t="shared" si="1"/>
        <v>48.2</v>
      </c>
      <c r="G21" s="38">
        <v>6.8</v>
      </c>
      <c r="H21" s="43">
        <v>39605.977777777785</v>
      </c>
      <c r="I21" s="31"/>
      <c r="J21" s="31"/>
      <c r="K21" s="31"/>
      <c r="L21" s="31"/>
      <c r="M21" s="31"/>
      <c r="N21" s="31"/>
    </row>
    <row r="22" spans="1:14" x14ac:dyDescent="0.2">
      <c r="A22" s="21">
        <v>21</v>
      </c>
      <c r="B22" s="9">
        <v>48.2</v>
      </c>
      <c r="C22" s="35" t="s">
        <v>77</v>
      </c>
      <c r="D22" s="25" t="s">
        <v>78</v>
      </c>
      <c r="E22" s="26" t="s">
        <v>79</v>
      </c>
      <c r="F22" s="28">
        <f t="shared" si="1"/>
        <v>42.19</v>
      </c>
      <c r="G22" s="38">
        <v>6.2</v>
      </c>
      <c r="H22" s="43">
        <v>39606.025000000009</v>
      </c>
      <c r="I22" s="31"/>
      <c r="J22" s="31"/>
      <c r="K22" s="31"/>
      <c r="L22" s="31"/>
      <c r="M22" s="31"/>
      <c r="N22" s="31"/>
    </row>
    <row r="23" spans="1:14" x14ac:dyDescent="0.2">
      <c r="A23" s="21">
        <v>22</v>
      </c>
      <c r="B23" s="9">
        <v>42.19</v>
      </c>
      <c r="C23" s="35" t="s">
        <v>80</v>
      </c>
      <c r="D23" s="25" t="s">
        <v>81</v>
      </c>
      <c r="E23" s="26" t="s">
        <v>82</v>
      </c>
      <c r="F23" s="28">
        <f t="shared" si="1"/>
        <v>35.5</v>
      </c>
      <c r="G23" s="38">
        <v>6.3</v>
      </c>
      <c r="H23" s="43">
        <v>39606.068055555566</v>
      </c>
      <c r="I23" s="31"/>
      <c r="J23" s="31"/>
      <c r="K23" s="31"/>
      <c r="L23" s="31"/>
      <c r="M23" s="31"/>
      <c r="N23" s="31"/>
    </row>
    <row r="24" spans="1:14" x14ac:dyDescent="0.2">
      <c r="A24" s="21">
        <v>23</v>
      </c>
      <c r="B24" s="9">
        <v>35.5</v>
      </c>
      <c r="C24" s="35" t="s">
        <v>83</v>
      </c>
      <c r="D24" s="25" t="s">
        <v>84</v>
      </c>
      <c r="E24" s="26" t="s">
        <v>85</v>
      </c>
      <c r="F24" s="28">
        <f t="shared" si="1"/>
        <v>30.84</v>
      </c>
      <c r="G24" s="38">
        <v>4.9000000000000004</v>
      </c>
      <c r="H24" s="43">
        <v>39606.111805555563</v>
      </c>
      <c r="I24" s="31"/>
      <c r="J24" s="31"/>
      <c r="K24" s="31"/>
      <c r="L24" s="31"/>
      <c r="M24" s="31"/>
      <c r="N24" s="31"/>
    </row>
    <row r="25" spans="1:14" x14ac:dyDescent="0.2">
      <c r="A25" s="21">
        <v>24</v>
      </c>
      <c r="B25" s="9">
        <v>30.84</v>
      </c>
      <c r="C25" s="35" t="s">
        <v>86</v>
      </c>
      <c r="D25" s="25" t="s">
        <v>87</v>
      </c>
      <c r="E25" s="26" t="s">
        <v>88</v>
      </c>
      <c r="F25" s="28">
        <f t="shared" si="1"/>
        <v>27.21</v>
      </c>
      <c r="G25" s="38">
        <v>3.7</v>
      </c>
      <c r="H25" s="43">
        <v>39606.145833333343</v>
      </c>
      <c r="I25" s="31"/>
      <c r="J25" s="31"/>
      <c r="K25" s="31"/>
      <c r="L25" s="31"/>
      <c r="M25" s="31"/>
      <c r="N25" s="31"/>
    </row>
    <row r="26" spans="1:14" x14ac:dyDescent="0.2">
      <c r="A26" s="21">
        <v>25</v>
      </c>
      <c r="B26" s="9">
        <v>27.21</v>
      </c>
      <c r="C26" s="35" t="s">
        <v>89</v>
      </c>
      <c r="D26" s="25" t="s">
        <v>88</v>
      </c>
      <c r="E26" s="26" t="s">
        <v>90</v>
      </c>
      <c r="F26" s="28">
        <f t="shared" si="1"/>
        <v>22.82</v>
      </c>
      <c r="G26" s="38">
        <v>4.3</v>
      </c>
      <c r="H26" s="43">
        <v>39606.173611111124</v>
      </c>
      <c r="I26" s="31"/>
      <c r="J26" s="31"/>
      <c r="K26" s="31"/>
      <c r="L26" s="31"/>
      <c r="M26" s="31"/>
      <c r="N26" s="31"/>
    </row>
    <row r="27" spans="1:14" x14ac:dyDescent="0.2">
      <c r="A27" s="21">
        <v>26</v>
      </c>
      <c r="B27" s="9">
        <v>22.82</v>
      </c>
      <c r="C27" s="35" t="s">
        <v>91</v>
      </c>
      <c r="D27" s="25" t="s">
        <v>92</v>
      </c>
      <c r="E27" s="26" t="s">
        <v>93</v>
      </c>
      <c r="F27" s="28">
        <f t="shared" si="1"/>
        <v>16.64</v>
      </c>
      <c r="G27" s="38">
        <v>6.2</v>
      </c>
      <c r="H27" s="43">
        <v>39606.200000000012</v>
      </c>
      <c r="I27" s="31"/>
      <c r="J27" s="31"/>
      <c r="K27" s="31"/>
      <c r="L27" s="31"/>
      <c r="M27" s="31"/>
      <c r="N27" s="31"/>
    </row>
    <row r="28" spans="1:14" x14ac:dyDescent="0.2">
      <c r="A28" s="21">
        <v>27</v>
      </c>
      <c r="B28" s="9">
        <v>16.64</v>
      </c>
      <c r="C28" s="35" t="s">
        <v>94</v>
      </c>
      <c r="D28" s="25" t="s">
        <v>95</v>
      </c>
      <c r="E28" s="26" t="s">
        <v>96</v>
      </c>
      <c r="F28" s="28">
        <f t="shared" si="1"/>
        <v>8.7899999999999991</v>
      </c>
      <c r="G28" s="38">
        <v>7.8</v>
      </c>
      <c r="H28" s="43">
        <v>39606.24027777779</v>
      </c>
      <c r="I28" s="31"/>
      <c r="J28" s="31"/>
      <c r="K28" s="31"/>
      <c r="L28" s="31"/>
      <c r="M28" s="31"/>
      <c r="N28" s="31"/>
    </row>
    <row r="29" spans="1:14" x14ac:dyDescent="0.2">
      <c r="A29" s="21">
        <v>28</v>
      </c>
      <c r="B29" s="9">
        <v>8.7899999999999991</v>
      </c>
      <c r="C29" s="35" t="s">
        <v>97</v>
      </c>
      <c r="D29" s="25" t="s">
        <v>98</v>
      </c>
      <c r="E29" s="26" t="s">
        <v>99</v>
      </c>
      <c r="F29" s="28">
        <f t="shared" si="1"/>
        <v>3.1</v>
      </c>
      <c r="G29" s="38">
        <v>5.6</v>
      </c>
      <c r="H29" s="43">
        <v>39606.291666666679</v>
      </c>
      <c r="I29" s="42"/>
      <c r="J29" s="42"/>
      <c r="K29" s="31"/>
      <c r="L29" s="31"/>
      <c r="M29" s="31"/>
      <c r="N29" s="31"/>
    </row>
    <row r="30" spans="1:14" x14ac:dyDescent="0.2">
      <c r="A30" s="21">
        <v>29</v>
      </c>
      <c r="B30" s="9">
        <v>3.1</v>
      </c>
      <c r="C30" s="35" t="s">
        <v>100</v>
      </c>
      <c r="D30" s="25" t="s">
        <v>101</v>
      </c>
      <c r="E30" s="26" t="s">
        <v>102</v>
      </c>
      <c r="F30" s="28" t="str">
        <f t="shared" si="1"/>
        <v/>
      </c>
      <c r="G30" s="38">
        <v>4.5</v>
      </c>
      <c r="H30" s="43">
        <v>39606.33125000001</v>
      </c>
      <c r="I30" s="42"/>
      <c r="J30" s="42"/>
      <c r="K30" s="31"/>
      <c r="L30" s="31"/>
      <c r="M30" s="31"/>
      <c r="N30" s="31"/>
    </row>
    <row r="31" spans="1:14" x14ac:dyDescent="0.2">
      <c r="A31" s="21">
        <v>30</v>
      </c>
      <c r="B31" s="9"/>
      <c r="C31" s="35" t="s">
        <v>103</v>
      </c>
      <c r="D31" s="25" t="s">
        <v>104</v>
      </c>
      <c r="E31" s="26" t="s">
        <v>105</v>
      </c>
      <c r="F31" s="28" t="str">
        <f t="shared" si="1"/>
        <v/>
      </c>
      <c r="G31" s="38">
        <v>4.7</v>
      </c>
      <c r="H31" s="43">
        <v>39606.36250000001</v>
      </c>
      <c r="I31" s="42"/>
      <c r="J31" s="31"/>
      <c r="K31" s="31"/>
      <c r="L31" s="31"/>
      <c r="M31" s="31"/>
      <c r="N31" s="31"/>
    </row>
    <row r="32" spans="1:14" x14ac:dyDescent="0.2">
      <c r="A32" s="21">
        <v>31</v>
      </c>
      <c r="B32" s="9"/>
      <c r="C32" s="35" t="s">
        <v>106</v>
      </c>
      <c r="D32" s="25" t="s">
        <v>107</v>
      </c>
      <c r="E32" s="26" t="s">
        <v>108</v>
      </c>
      <c r="F32" s="28" t="str">
        <f t="shared" si="1"/>
        <v/>
      </c>
      <c r="G32" s="38">
        <v>4.3</v>
      </c>
      <c r="H32" s="43">
        <v>39606.395138888896</v>
      </c>
      <c r="I32" s="31"/>
      <c r="J32" s="31"/>
      <c r="K32" s="31"/>
      <c r="L32" s="31"/>
      <c r="M32" s="31"/>
      <c r="N32" s="31"/>
    </row>
    <row r="33" spans="1:14" ht="13.5" thickBot="1" x14ac:dyDescent="0.25">
      <c r="A33" s="22">
        <v>32</v>
      </c>
      <c r="B33" s="9"/>
      <c r="C33" s="35" t="s">
        <v>109</v>
      </c>
      <c r="D33" s="26" t="s">
        <v>110</v>
      </c>
      <c r="E33" s="27" t="s">
        <v>111</v>
      </c>
      <c r="F33" s="29"/>
      <c r="G33" s="39">
        <v>5</v>
      </c>
      <c r="H33" s="43">
        <v>39606.42569444445</v>
      </c>
      <c r="I33" s="31"/>
      <c r="J33" s="31"/>
      <c r="K33" s="31"/>
      <c r="L33" s="31"/>
      <c r="M33" s="31"/>
      <c r="N33" s="31"/>
    </row>
  </sheetData>
  <pageMargins left="0.16" right="0.16" top="0.75" bottom="0.75" header="0.3" footer="0.3"/>
  <pageSetup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Planner Team 1</vt:lpstr>
      <vt:lpstr>Sheet1</vt:lpstr>
      <vt:lpstr>'Planner Team 1'!Print_Area</vt:lpstr>
    </vt:vector>
  </TitlesOfParts>
  <Manager/>
  <Company>United States Coast Guard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S. Stammer</dc:creator>
  <cp:keywords/>
  <dc:description/>
  <cp:lastModifiedBy>Paul Schurke</cp:lastModifiedBy>
  <cp:revision/>
  <dcterms:created xsi:type="dcterms:W3CDTF">2006-03-28T20:35:34Z</dcterms:created>
  <dcterms:modified xsi:type="dcterms:W3CDTF">2026-01-13T17:50:34Z</dcterms:modified>
  <cp:category/>
  <cp:contentStatus/>
</cp:coreProperties>
</file>